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84" yWindow="1200" windowWidth="19740" windowHeight="11148" activeTab="0"/>
  </bookViews>
  <sheets>
    <sheet name="Klinkenbergの近似解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<sst xmlns="http://schemas.openxmlformats.org/spreadsheetml/2006/main" count="25" uniqueCount="24">
  <si>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Ｌ</t>
  </si>
  <si>
    <t>m</t>
  </si>
  <si>
    <t>t</t>
  </si>
  <si>
    <t>s</t>
  </si>
  <si>
    <t>m/s</t>
  </si>
  <si>
    <t>K</t>
  </si>
  <si>
    <t>eb</t>
  </si>
  <si>
    <t>x</t>
  </si>
  <si>
    <t>t</t>
  </si>
  <si>
    <t>τ</t>
  </si>
  <si>
    <t>()の中</t>
  </si>
  <si>
    <t>erf()</t>
  </si>
  <si>
    <t>s</t>
  </si>
  <si>
    <r>
      <t>K</t>
    </r>
    <r>
      <rPr>
        <sz val="11"/>
        <rFont val="ＭＳ Ｐゴシック"/>
        <family val="3"/>
      </rPr>
      <t>linkenberg近似解まとめ</t>
    </r>
  </si>
  <si>
    <t>cA/cAF</t>
  </si>
  <si>
    <t>kav=</t>
  </si>
  <si>
    <t>K=500</t>
  </si>
  <si>
    <r>
      <t>1/</t>
    </r>
    <r>
      <rPr>
        <sz val="11"/>
        <rFont val="ＭＳ Ｐゴシック"/>
        <family val="3"/>
      </rPr>
      <t>s</t>
    </r>
  </si>
  <si>
    <t>固定層水蒸気吸着計算条件</t>
  </si>
  <si>
    <r>
      <t>cA/cA</t>
    </r>
    <r>
      <rPr>
        <sz val="11"/>
        <rFont val="ＭＳ Ｐゴシック"/>
        <family val="3"/>
      </rPr>
      <t>0</t>
    </r>
  </si>
  <si>
    <t>u</t>
  </si>
  <si>
    <r>
      <t>k</t>
    </r>
    <r>
      <rPr>
        <sz val="11"/>
        <rFont val="ＭＳ Ｐゴシック"/>
        <family val="3"/>
      </rPr>
      <t>av</t>
    </r>
  </si>
  <si>
    <r>
      <t>←k</t>
    </r>
    <r>
      <rPr>
        <sz val="11"/>
        <rFont val="ＭＳ Ｐゴシック"/>
        <family val="3"/>
      </rPr>
      <t>av物質移動容量係数</t>
    </r>
  </si>
  <si>
    <r>
      <rPr>
        <sz val="11"/>
        <rFont val="ＭＳ Ｐゴシック"/>
        <family val="3"/>
      </rPr>
      <t>Klinkenbergの近似解</t>
    </r>
    <r>
      <rPr>
        <sz val="11"/>
        <rFont val="ＭＳ Ｐゴシック"/>
        <family val="3"/>
      </rPr>
      <t xml:space="preserve"> at L　</t>
    </r>
    <r>
      <rPr>
        <sz val="11"/>
        <rFont val="ＭＳ Ｐゴシック"/>
        <family val="3"/>
      </rPr>
      <t>Seader p. 583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</si>
</sst>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0000000000000_ "/>
    <numFmt numFmtId="179" formatCode="0.0000000000000000E+00"/>
    <numFmt numFmtId="180" formatCode="0.000E+00"/>
    <numFmt numFmtId="181" formatCode="0.0_);[Red]\(0.0\)"/>
    <numFmt numFmtId="182" formatCode="0.0E+00"/>
    <numFmt numFmtId="183" formatCode="0.0_ "/>
    <numFmt numFmtId="184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Symbol"/>
      <family val="1"/>
    </font>
    <font>
      <sz val="10"/>
      <color indexed="8"/>
      <name val="ＭＳ Ｐゴシック"/>
      <family val="3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8"/>
      <color indexed="54"/>
      <name val="ＭＳ Ｐゴシック"/>
      <family val="3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sz val="9"/>
      <color indexed="1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62"/>
      <name val="Arial"/>
      <family val="2"/>
    </font>
    <font>
      <sz val="9"/>
      <color indexed="17"/>
      <name val="Arial"/>
      <family val="2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8"/>
      <color theme="3"/>
      <name val="Calibri Light"/>
      <family val="3"/>
    </font>
    <font>
      <b/>
      <sz val="9"/>
      <color theme="0"/>
      <name val="Arial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sz val="9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3F3F7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2" fillId="0" borderId="0" xfId="60" applyFont="1" applyAlignment="1">
      <alignment horizontal="right"/>
      <protection/>
    </xf>
    <xf numFmtId="182" fontId="2" fillId="0" borderId="0" xfId="60" applyNumberFormat="1" applyFont="1">
      <alignment/>
      <protection/>
    </xf>
    <xf numFmtId="0" fontId="2" fillId="0" borderId="0" xfId="60" applyFont="1">
      <alignment/>
      <protection/>
    </xf>
    <xf numFmtId="11" fontId="2" fillId="0" borderId="0" xfId="60" applyNumberFormat="1" applyFont="1">
      <alignment/>
      <protection/>
    </xf>
    <xf numFmtId="0" fontId="0" fillId="0" borderId="0" xfId="61" applyAlignment="1">
      <alignment horizontal="right"/>
      <protection/>
    </xf>
    <xf numFmtId="11" fontId="0" fillId="0" borderId="0" xfId="61" applyNumberFormat="1">
      <alignment/>
      <protection/>
    </xf>
    <xf numFmtId="0" fontId="3" fillId="0" borderId="0" xfId="61" applyFont="1">
      <alignment/>
      <protection/>
    </xf>
    <xf numFmtId="0" fontId="0" fillId="0" borderId="0" xfId="61" applyNumberFormat="1">
      <alignment/>
      <protection/>
    </xf>
    <xf numFmtId="0" fontId="0" fillId="0" borderId="0" xfId="61" applyFont="1">
      <alignment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0" fillId="0" borderId="0" xfId="6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d01" xfId="60"/>
    <cellStyle name="標準_吸着クロマト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08"/>
          <c:w val="0.92775"/>
          <c:h val="0.863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'Klinkenbergの近似解'!$O$14:$O$53</c:f>
              <c:numCache/>
            </c:numRef>
          </c:xVal>
          <c:yVal>
            <c:numRef>
              <c:f>'Klinkenbergの近似解'!$P$14:$P$53</c:f>
              <c:numCache/>
            </c:numRef>
          </c:yVal>
          <c:smooth val="1"/>
        </c:ser>
        <c:ser>
          <c:idx val="0"/>
          <c:order val="1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'Klinkenbergの近似解'!$O$14:$O$22</c:f>
              <c:numCache/>
            </c:numRef>
          </c:xVal>
          <c:yVal>
            <c:numRef>
              <c:f>'Klinkenbergの近似解'!$T$14:$T$22</c:f>
              <c:numCache/>
            </c:numRef>
          </c:yVal>
          <c:smooth val="1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'Klinkenbergの近似解'!$O$14:$O$40</c:f>
              <c:numCache/>
            </c:numRef>
          </c:xVal>
          <c:yVal>
            <c:numRef>
              <c:f>'Klinkenbergの近似解'!$Q$14:$Q$40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'Klinkenbergの近似解'!$O$14:$O$53</c:f>
              <c:numCache/>
            </c:numRef>
          </c:xVal>
          <c:yVal>
            <c:numRef>
              <c:f>'Klinkenbergの近似解'!$R$14:$R$53</c:f>
              <c:numCache/>
            </c:numRef>
          </c:yVal>
          <c:smooth val="1"/>
        </c:ser>
        <c:axId val="16486710"/>
        <c:axId val="14162663"/>
      </c:scatterChart>
      <c:valAx>
        <c:axId val="16486710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4162663"/>
        <c:crosses val="autoZero"/>
        <c:crossBetween val="midCat"/>
        <c:dispUnits/>
      </c:valAx>
      <c:valAx>
        <c:axId val="141626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</a:t>
                </a:r>
                <a:r>
                  <a:rPr lang="en-US" cap="none" sz="1200" b="0" i="0" u="none" baseline="-25000">
                    <a:solidFill>
                      <a:srgbClr val="000000"/>
                    </a:solidFill>
                  </a:rPr>
                  <a:t>A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 [mol/m</a:t>
                </a:r>
                <a:r>
                  <a:rPr lang="en-US" cap="none" sz="1200" b="0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1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6486710"/>
        <c:crosses val="autoZero"/>
        <c:crossBetween val="midCat"/>
        <c:dispUnits/>
        <c:majorUnit val="0.2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0.08325</cdr:y>
    </cdr:from>
    <cdr:to>
      <cdr:x>0.8455</cdr:x>
      <cdr:y>0.181</cdr:y>
    </cdr:to>
    <cdr:sp>
      <cdr:nvSpPr>
        <cdr:cNvPr id="1" name="Text Box 2"/>
        <cdr:cNvSpPr txBox="1">
          <a:spLocks noChangeArrowheads="1"/>
        </cdr:cNvSpPr>
      </cdr:nvSpPr>
      <cdr:spPr>
        <a:xfrm>
          <a:off x="2352675" y="209550"/>
          <a:ext cx="1095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=2000</a:t>
          </a:r>
        </a:p>
      </cdr:txBody>
    </cdr:sp>
  </cdr:relSizeAnchor>
  <cdr:relSizeAnchor xmlns:cdr="http://schemas.openxmlformats.org/drawingml/2006/chartDrawing">
    <cdr:from>
      <cdr:x>0.266</cdr:x>
      <cdr:y>0.0855</cdr:y>
    </cdr:from>
    <cdr:to>
      <cdr:x>0.533</cdr:x>
      <cdr:y>0.183</cdr:y>
    </cdr:to>
    <cdr:sp>
      <cdr:nvSpPr>
        <cdr:cNvPr id="2" name="Text Box 2"/>
        <cdr:cNvSpPr txBox="1">
          <a:spLocks noChangeArrowheads="1"/>
        </cdr:cNvSpPr>
      </cdr:nvSpPr>
      <cdr:spPr>
        <a:xfrm>
          <a:off x="1076325" y="209550"/>
          <a:ext cx="1085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=500</a:t>
          </a:r>
        </a:p>
      </cdr:txBody>
    </cdr:sp>
  </cdr:relSizeAnchor>
  <cdr:relSizeAnchor xmlns:cdr="http://schemas.openxmlformats.org/drawingml/2006/chartDrawing">
    <cdr:from>
      <cdr:x>0.64275</cdr:x>
      <cdr:y>0.3805</cdr:y>
    </cdr:from>
    <cdr:to>
      <cdr:x>0.74225</cdr:x>
      <cdr:y>0.4615</cdr:y>
    </cdr:to>
    <cdr:sp>
      <cdr:nvSpPr>
        <cdr:cNvPr id="3" name="Text Box 2"/>
        <cdr:cNvSpPr txBox="1">
          <a:spLocks noChangeArrowheads="1"/>
        </cdr:cNvSpPr>
      </cdr:nvSpPr>
      <cdr:spPr>
        <a:xfrm>
          <a:off x="2619375" y="9620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0.02</a:t>
          </a:r>
        </a:p>
      </cdr:txBody>
    </cdr:sp>
  </cdr:relSizeAnchor>
  <cdr:relSizeAnchor xmlns:cdr="http://schemas.openxmlformats.org/drawingml/2006/chartDrawing">
    <cdr:from>
      <cdr:x>0.69375</cdr:x>
      <cdr:y>0.2835</cdr:y>
    </cdr:from>
    <cdr:to>
      <cdr:x>0.9615</cdr:x>
      <cdr:y>0.38125</cdr:y>
    </cdr:to>
    <cdr:sp>
      <cdr:nvSpPr>
        <cdr:cNvPr id="4" name="Text Box 2"/>
        <cdr:cNvSpPr txBox="1">
          <a:spLocks noChangeArrowheads="1"/>
        </cdr:cNvSpPr>
      </cdr:nvSpPr>
      <cdr:spPr>
        <a:xfrm>
          <a:off x="2819400" y="714375"/>
          <a:ext cx="1095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=0.1</a:t>
          </a:r>
        </a:p>
      </cdr:txBody>
    </cdr:sp>
  </cdr:relSizeAnchor>
  <cdr:relSizeAnchor xmlns:cdr="http://schemas.openxmlformats.org/drawingml/2006/chartDrawing">
    <cdr:from>
      <cdr:x>0.58725</cdr:x>
      <cdr:y>0.4585</cdr:y>
    </cdr:from>
    <cdr:to>
      <cdr:x>0.72625</cdr:x>
      <cdr:y>0.5395</cdr:y>
    </cdr:to>
    <cdr:sp>
      <cdr:nvSpPr>
        <cdr:cNvPr id="5" name="Text Box 2"/>
        <cdr:cNvSpPr txBox="1">
          <a:spLocks noChangeArrowheads="1"/>
        </cdr:cNvSpPr>
      </cdr:nvSpPr>
      <cdr:spPr>
        <a:xfrm>
          <a:off x="2390775" y="1162050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0.005</a:t>
          </a:r>
        </a:p>
      </cdr:txBody>
    </cdr:sp>
  </cdr:relSizeAnchor>
  <cdr:relSizeAnchor xmlns:cdr="http://schemas.openxmlformats.org/drawingml/2006/chartDrawing">
    <cdr:from>
      <cdr:x>0.576</cdr:x>
      <cdr:y>0.22225</cdr:y>
    </cdr:from>
    <cdr:to>
      <cdr:x>0.68725</cdr:x>
      <cdr:y>0.30825</cdr:y>
    </cdr:to>
    <cdr:sp>
      <cdr:nvSpPr>
        <cdr:cNvPr id="6" name="フリーフォーム 1"/>
        <cdr:cNvSpPr>
          <a:spLocks/>
        </cdr:cNvSpPr>
      </cdr:nvSpPr>
      <cdr:spPr>
        <a:xfrm>
          <a:off x="2343150" y="561975"/>
          <a:ext cx="457200" cy="219075"/>
        </a:xfrm>
        <a:custGeom>
          <a:pathLst>
            <a:path h="142875" w="381000">
              <a:moveTo>
                <a:pt x="0" y="0"/>
              </a:moveTo>
              <a:lnTo>
                <a:pt x="381000" y="142875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0.58725</cdr:x>
      <cdr:y>0.30375</cdr:y>
    </cdr:from>
    <cdr:to>
      <cdr:x>0.6555</cdr:x>
      <cdr:y>0.37975</cdr:y>
    </cdr:to>
    <cdr:sp>
      <cdr:nvSpPr>
        <cdr:cNvPr id="7" name="フリーフォーム 14"/>
        <cdr:cNvSpPr>
          <a:spLocks/>
        </cdr:cNvSpPr>
      </cdr:nvSpPr>
      <cdr:spPr>
        <a:xfrm>
          <a:off x="2390775" y="771525"/>
          <a:ext cx="276225" cy="190500"/>
        </a:xfrm>
        <a:custGeom>
          <a:pathLst>
            <a:path h="142875" w="381000">
              <a:moveTo>
                <a:pt x="0" y="0"/>
              </a:moveTo>
              <a:lnTo>
                <a:pt x="381000" y="142875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0.576</cdr:x>
      <cdr:y>0.38475</cdr:y>
    </cdr:from>
    <cdr:to>
      <cdr:x>0.6365</cdr:x>
      <cdr:y>0.457</cdr:y>
    </cdr:to>
    <cdr:sp>
      <cdr:nvSpPr>
        <cdr:cNvPr id="8" name="フリーフォーム 15"/>
        <cdr:cNvSpPr>
          <a:spLocks/>
        </cdr:cNvSpPr>
      </cdr:nvSpPr>
      <cdr:spPr>
        <a:xfrm>
          <a:off x="2343150" y="971550"/>
          <a:ext cx="247650" cy="180975"/>
        </a:xfrm>
        <a:custGeom>
          <a:pathLst>
            <a:path h="142875" w="381000">
              <a:moveTo>
                <a:pt x="0" y="0"/>
              </a:moveTo>
              <a:lnTo>
                <a:pt x="381000" y="142875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13</xdr:row>
      <xdr:rowOff>123825</xdr:rowOff>
    </xdr:from>
    <xdr:to>
      <xdr:col>12</xdr:col>
      <xdr:colOff>428625</xdr:colOff>
      <xdr:row>29</xdr:row>
      <xdr:rowOff>76200</xdr:rowOff>
    </xdr:to>
    <xdr:graphicFrame>
      <xdr:nvGraphicFramePr>
        <xdr:cNvPr id="1" name="グラフ 1"/>
        <xdr:cNvGraphicFramePr/>
      </xdr:nvGraphicFramePr>
      <xdr:xfrm>
        <a:off x="5314950" y="2238375"/>
        <a:ext cx="40767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N27" sqref="N27"/>
    </sheetView>
  </sheetViews>
  <sheetFormatPr defaultColWidth="9.00390625" defaultRowHeight="13.5"/>
  <cols>
    <col min="1" max="1" width="13.375" style="1" customWidth="1"/>
    <col min="2" max="2" width="11.625" style="1" bestFit="1" customWidth="1"/>
    <col min="3" max="4" width="9.00390625" style="1" customWidth="1"/>
    <col min="5" max="5" width="11.625" style="1" bestFit="1" customWidth="1"/>
    <col min="6" max="16384" width="9.00390625" style="1" customWidth="1"/>
  </cols>
  <sheetData>
    <row r="1" ht="12.75">
      <c r="A1" s="11" t="s">
        <v>18</v>
      </c>
    </row>
    <row r="2" spans="1:3" ht="12.75">
      <c r="A2" s="2" t="s">
        <v>0</v>
      </c>
      <c r="B2" s="3">
        <v>0.15</v>
      </c>
      <c r="C2" s="4" t="s">
        <v>1</v>
      </c>
    </row>
    <row r="3" spans="1:2" ht="12.75">
      <c r="A3" s="2"/>
      <c r="B3" s="5"/>
    </row>
    <row r="4" spans="1:10" ht="12.75">
      <c r="A4" s="12" t="s">
        <v>20</v>
      </c>
      <c r="B4" s="7">
        <v>0.06</v>
      </c>
      <c r="C4" s="1" t="s">
        <v>4</v>
      </c>
      <c r="H4" s="13"/>
      <c r="I4" s="13"/>
      <c r="J4" s="13"/>
    </row>
    <row r="5" spans="1:10" ht="12.75">
      <c r="A5" s="6" t="s">
        <v>5</v>
      </c>
      <c r="B5" s="1">
        <v>2000</v>
      </c>
      <c r="H5" s="13"/>
      <c r="I5" s="13"/>
      <c r="J5" s="13"/>
    </row>
    <row r="6" spans="1:10" ht="12.75">
      <c r="A6" s="12" t="s">
        <v>21</v>
      </c>
      <c r="B6" s="1">
        <v>0.005</v>
      </c>
      <c r="C6" s="11" t="s">
        <v>17</v>
      </c>
      <c r="D6" s="11" t="s">
        <v>22</v>
      </c>
      <c r="H6" s="13"/>
      <c r="I6" s="13"/>
      <c r="J6" s="13"/>
    </row>
    <row r="7" spans="1:10" ht="12.75">
      <c r="A7" s="6" t="s">
        <v>6</v>
      </c>
      <c r="B7" s="1">
        <v>0.5</v>
      </c>
      <c r="H7" s="13"/>
      <c r="I7" s="13"/>
      <c r="J7" s="13"/>
    </row>
    <row r="8" spans="8:10" ht="12.75">
      <c r="H8" s="13"/>
      <c r="I8" s="13"/>
      <c r="J8" s="13"/>
    </row>
    <row r="9" spans="1:15" ht="12.75">
      <c r="A9" s="11" t="s">
        <v>23</v>
      </c>
      <c r="H9" s="13"/>
      <c r="I9" s="13"/>
      <c r="J9" s="13"/>
      <c r="O9" s="11" t="s">
        <v>13</v>
      </c>
    </row>
    <row r="10" spans="1:20" ht="13.5">
      <c r="A10" s="8" t="s">
        <v>7</v>
      </c>
      <c r="B10" s="9">
        <f>B6*B5*B2*((1-B7)/B7)/B4</f>
        <v>25</v>
      </c>
      <c r="H10" s="14"/>
      <c r="I10" s="13"/>
      <c r="J10" s="13"/>
      <c r="P10" s="12" t="s">
        <v>15</v>
      </c>
      <c r="T10" s="11" t="s">
        <v>16</v>
      </c>
    </row>
    <row r="11" spans="8:18" ht="12.75">
      <c r="H11" s="13"/>
      <c r="I11" s="13"/>
      <c r="J11" s="13"/>
      <c r="P11" s="1">
        <v>0.02</v>
      </c>
      <c r="Q11" s="1">
        <v>0.1</v>
      </c>
      <c r="R11" s="1">
        <v>0.005</v>
      </c>
    </row>
    <row r="12" spans="1:20" ht="12.75">
      <c r="A12" s="1" t="s">
        <v>8</v>
      </c>
      <c r="B12" s="1" t="s">
        <v>9</v>
      </c>
      <c r="C12" s="1" t="s">
        <v>10</v>
      </c>
      <c r="D12" s="1" t="s">
        <v>11</v>
      </c>
      <c r="E12" s="11" t="s">
        <v>19</v>
      </c>
      <c r="H12" s="13"/>
      <c r="I12" s="13"/>
      <c r="J12" s="13"/>
      <c r="K12" s="10"/>
      <c r="O12" s="1" t="s">
        <v>2</v>
      </c>
      <c r="P12" s="1" t="s">
        <v>14</v>
      </c>
      <c r="T12" s="1" t="s">
        <v>14</v>
      </c>
    </row>
    <row r="13" spans="1:15" ht="12.75">
      <c r="A13" s="1" t="s">
        <v>12</v>
      </c>
      <c r="H13" s="13"/>
      <c r="I13" s="13"/>
      <c r="J13" s="13"/>
      <c r="O13" s="1" t="s">
        <v>3</v>
      </c>
    </row>
    <row r="14" spans="1:20" ht="12.75">
      <c r="A14" s="1">
        <v>250</v>
      </c>
      <c r="B14" s="9">
        <f>$B$6*(A14-$B$2/$B$4)</f>
        <v>1.2375</v>
      </c>
      <c r="C14" s="1">
        <f>SQRT(B14)-SQRT($B$10)+1/8/SQRT(B14)+1/8/SQRT($B$10)</f>
        <v>-3.750203583191777</v>
      </c>
      <c r="D14" s="1">
        <f>2*NORMSDIST(C14*SQRT(2))-1</f>
        <v>-0.9999998864520513</v>
      </c>
      <c r="E14" s="1">
        <f>0.5*(1+D14)</f>
        <v>5.677397435510656E-08</v>
      </c>
      <c r="H14" s="13"/>
      <c r="I14" s="13"/>
      <c r="J14" s="13"/>
      <c r="O14" s="1">
        <v>250</v>
      </c>
      <c r="P14" s="1">
        <v>0</v>
      </c>
      <c r="Q14" s="1">
        <v>0</v>
      </c>
      <c r="R14" s="1">
        <v>5.677397435510656E-08</v>
      </c>
      <c r="T14" s="1">
        <v>6.953098896855803E-05</v>
      </c>
    </row>
    <row r="15" spans="1:20" ht="12.75">
      <c r="A15" s="1">
        <v>500</v>
      </c>
      <c r="B15" s="9">
        <f aca="true" t="shared" si="0" ref="B15:B26">$B$6*(A15-$B$2/$B$4)</f>
        <v>2.4875000000000003</v>
      </c>
      <c r="C15" s="1">
        <f aca="true" t="shared" si="1" ref="C15:C26">SQRT(B15)-SQRT($B$10)+1/8/SQRT(B15)+1/8/SQRT($B$10)</f>
        <v>-3.3185636423227196</v>
      </c>
      <c r="D15" s="1">
        <f aca="true" t="shared" si="2" ref="D15:D26">2*NORMSDIST(C15*SQRT(2))-1</f>
        <v>-0.9999973098006543</v>
      </c>
      <c r="E15" s="1">
        <f aca="true" t="shared" si="3" ref="E15:E26">0.5*(1+D15)</f>
        <v>1.3450996728670006E-06</v>
      </c>
      <c r="H15" s="13"/>
      <c r="I15" s="13"/>
      <c r="J15" s="13"/>
      <c r="O15" s="1">
        <v>500</v>
      </c>
      <c r="P15" s="1">
        <v>0</v>
      </c>
      <c r="Q15" s="1">
        <v>0</v>
      </c>
      <c r="R15" s="1">
        <v>1.3450996728670006E-06</v>
      </c>
      <c r="T15" s="1">
        <v>0.005888965244824851</v>
      </c>
    </row>
    <row r="16" spans="1:20" ht="12.75">
      <c r="A16" s="1">
        <v>750</v>
      </c>
      <c r="B16" s="9">
        <f t="shared" si="0"/>
        <v>3.7375000000000003</v>
      </c>
      <c r="C16" s="1">
        <f t="shared" si="1"/>
        <v>-2.9770809320678957</v>
      </c>
      <c r="D16" s="1">
        <f t="shared" si="2"/>
        <v>-0.9999744887160772</v>
      </c>
      <c r="E16" s="1">
        <f t="shared" si="3"/>
        <v>1.2755641961403885E-05</v>
      </c>
      <c r="H16" s="13"/>
      <c r="I16" s="13"/>
      <c r="J16" s="13"/>
      <c r="O16" s="1">
        <v>750</v>
      </c>
      <c r="P16" s="1">
        <v>0</v>
      </c>
      <c r="Q16" s="1">
        <v>0</v>
      </c>
      <c r="R16" s="1">
        <v>1.2755641961403885E-05</v>
      </c>
      <c r="T16" s="1">
        <v>0.06401664140554703</v>
      </c>
    </row>
    <row r="17" spans="1:20" ht="12.75">
      <c r="A17" s="1">
        <v>1000</v>
      </c>
      <c r="B17" s="9">
        <f t="shared" si="0"/>
        <v>4.9875</v>
      </c>
      <c r="C17" s="1">
        <f t="shared" si="1"/>
        <v>-2.685757148732315</v>
      </c>
      <c r="D17" s="1">
        <f t="shared" si="2"/>
        <v>-0.9998542693971857</v>
      </c>
      <c r="E17" s="1">
        <f t="shared" si="3"/>
        <v>7.286530140715453E-05</v>
      </c>
      <c r="H17" s="13"/>
      <c r="I17" s="13"/>
      <c r="J17" s="13"/>
      <c r="O17" s="1">
        <v>1000</v>
      </c>
      <c r="P17" s="1">
        <v>3.9968028886505635E-15</v>
      </c>
      <c r="Q17" s="1">
        <v>0</v>
      </c>
      <c r="R17" s="1">
        <v>7.286530140715453E-05</v>
      </c>
      <c r="T17" s="1">
        <v>0.24841377793630537</v>
      </c>
    </row>
    <row r="18" spans="1:20" ht="12.75">
      <c r="A18" s="1">
        <v>1250</v>
      </c>
      <c r="B18" s="9">
        <f t="shared" si="0"/>
        <v>6.2375</v>
      </c>
      <c r="C18" s="1">
        <f t="shared" si="1"/>
        <v>-2.4274511761263455</v>
      </c>
      <c r="D18" s="1">
        <f t="shared" si="2"/>
        <v>-0.9994029134012941</v>
      </c>
      <c r="E18" s="1">
        <f t="shared" si="3"/>
        <v>0.0002985432993529713</v>
      </c>
      <c r="H18" s="13"/>
      <c r="I18" s="13"/>
      <c r="J18" s="13"/>
      <c r="O18" s="1">
        <v>1250</v>
      </c>
      <c r="P18" s="1">
        <v>1.0697553953775696E-12</v>
      </c>
      <c r="Q18" s="1">
        <v>0</v>
      </c>
      <c r="R18" s="1">
        <v>0.0002985432993529713</v>
      </c>
      <c r="T18" s="1">
        <v>0.5253840927199777</v>
      </c>
    </row>
    <row r="19" spans="1:20" ht="12.75">
      <c r="A19" s="1">
        <v>1500</v>
      </c>
      <c r="B19" s="9">
        <f t="shared" si="0"/>
        <v>7.4875</v>
      </c>
      <c r="C19" s="1">
        <f t="shared" si="1"/>
        <v>-2.1929887111386024</v>
      </c>
      <c r="D19" s="1">
        <f t="shared" si="2"/>
        <v>-0.9980736240321909</v>
      </c>
      <c r="E19" s="1">
        <f t="shared" si="3"/>
        <v>0.0009631879839045454</v>
      </c>
      <c r="H19" s="13"/>
      <c r="I19" s="13"/>
      <c r="J19" s="13"/>
      <c r="O19" s="1">
        <v>1500</v>
      </c>
      <c r="P19" s="1">
        <v>1.0582040799178571E-10</v>
      </c>
      <c r="Q19" s="1">
        <v>0</v>
      </c>
      <c r="R19" s="1">
        <v>0.0009631879839045454</v>
      </c>
      <c r="T19" s="1">
        <v>0.7691645754005637</v>
      </c>
    </row>
    <row r="20" spans="1:20" ht="12.75">
      <c r="A20" s="1">
        <v>1750</v>
      </c>
      <c r="B20" s="9">
        <f t="shared" si="0"/>
        <v>8.7375</v>
      </c>
      <c r="C20" s="1">
        <f t="shared" si="1"/>
        <v>-1.9767858200329234</v>
      </c>
      <c r="D20" s="1">
        <f t="shared" si="2"/>
        <v>-0.9948196097366937</v>
      </c>
      <c r="E20" s="1">
        <f t="shared" si="3"/>
        <v>0.00259019513165315</v>
      </c>
      <c r="H20" s="13"/>
      <c r="I20" s="13"/>
      <c r="J20" s="13"/>
      <c r="O20" s="1">
        <v>1750</v>
      </c>
      <c r="P20" s="1">
        <v>4.906379691416163E-09</v>
      </c>
      <c r="Q20" s="1">
        <v>0</v>
      </c>
      <c r="R20" s="1">
        <v>0.00259019513165315</v>
      </c>
      <c r="T20" s="1">
        <v>0.9122612043061691</v>
      </c>
    </row>
    <row r="21" spans="1:20" ht="12.75">
      <c r="A21" s="1">
        <v>2000</v>
      </c>
      <c r="B21" s="9">
        <f t="shared" si="0"/>
        <v>9.9875</v>
      </c>
      <c r="C21" s="1">
        <f t="shared" si="1"/>
        <v>-1.7751461821562127</v>
      </c>
      <c r="D21" s="1">
        <f t="shared" si="2"/>
        <v>-0.987941775612275</v>
      </c>
      <c r="E21" s="1">
        <f t="shared" si="3"/>
        <v>0.006029112193862485</v>
      </c>
      <c r="H21" s="13"/>
      <c r="I21" s="13"/>
      <c r="J21" s="13"/>
      <c r="O21" s="1">
        <v>2000</v>
      </c>
      <c r="P21" s="1">
        <v>1.2492773132644075E-07</v>
      </c>
      <c r="Q21" s="1">
        <v>0</v>
      </c>
      <c r="R21" s="1">
        <v>0.006029112193862485</v>
      </c>
      <c r="T21" s="1">
        <v>0.9732545072486536</v>
      </c>
    </row>
    <row r="22" spans="1:20" ht="12.75">
      <c r="A22" s="1">
        <v>2250</v>
      </c>
      <c r="B22" s="9">
        <f t="shared" si="0"/>
        <v>11.2375</v>
      </c>
      <c r="C22" s="1">
        <f t="shared" si="1"/>
        <v>-1.5854734203999297</v>
      </c>
      <c r="D22" s="1">
        <f t="shared" si="2"/>
        <v>-0.9750514225342699</v>
      </c>
      <c r="E22" s="1">
        <f t="shared" si="3"/>
        <v>0.012474288732865046</v>
      </c>
      <c r="H22" s="13"/>
      <c r="I22" s="13"/>
      <c r="J22" s="13"/>
      <c r="O22" s="1">
        <v>2250</v>
      </c>
      <c r="P22" s="1">
        <v>1.9510487918039665E-06</v>
      </c>
      <c r="Q22" s="1">
        <v>0</v>
      </c>
      <c r="R22" s="1">
        <v>0.012474288732865046</v>
      </c>
      <c r="T22" s="1">
        <v>0.993286073624874</v>
      </c>
    </row>
    <row r="23" spans="1:20" ht="12.75">
      <c r="A23" s="1">
        <v>2500</v>
      </c>
      <c r="B23" s="9">
        <f t="shared" si="0"/>
        <v>12.4875</v>
      </c>
      <c r="C23" s="1">
        <f t="shared" si="1"/>
        <v>-1.4058612731849087</v>
      </c>
      <c r="D23" s="1">
        <f t="shared" si="2"/>
        <v>-0.9532091071293557</v>
      </c>
      <c r="E23" s="1">
        <f t="shared" si="3"/>
        <v>0.023395446435322154</v>
      </c>
      <c r="H23" s="13"/>
      <c r="I23" s="13"/>
      <c r="J23" s="13"/>
      <c r="O23" s="1">
        <v>2500</v>
      </c>
      <c r="P23" s="1">
        <v>2.026418511841266E-05</v>
      </c>
      <c r="Q23" s="1">
        <v>0</v>
      </c>
      <c r="R23" s="1">
        <v>0.023395446435322154</v>
      </c>
      <c r="T23" s="1">
        <v>0.9985788546288369</v>
      </c>
    </row>
    <row r="24" spans="1:20" ht="12.75">
      <c r="A24" s="1">
        <v>2750</v>
      </c>
      <c r="B24" s="9">
        <f t="shared" si="0"/>
        <v>13.7375</v>
      </c>
      <c r="C24" s="1">
        <f t="shared" si="1"/>
        <v>-1.2348613130481092</v>
      </c>
      <c r="D24" s="1">
        <f t="shared" si="2"/>
        <v>-0.919251170136044</v>
      </c>
      <c r="E24" s="1">
        <f t="shared" si="3"/>
        <v>0.04037441493197802</v>
      </c>
      <c r="H24" s="13"/>
      <c r="I24" s="13"/>
      <c r="J24" s="13"/>
      <c r="O24" s="1">
        <v>2750</v>
      </c>
      <c r="P24" s="1">
        <v>0.00014885158047794889</v>
      </c>
      <c r="Q24" s="1">
        <v>1.6653345369377348E-16</v>
      </c>
      <c r="R24" s="1">
        <v>0.04037441493197802</v>
      </c>
      <c r="T24" s="1">
        <v>0.9997411769765948</v>
      </c>
    </row>
    <row r="25" spans="1:20" ht="12.75">
      <c r="A25" s="1">
        <v>3000</v>
      </c>
      <c r="B25" s="9">
        <f t="shared" si="0"/>
        <v>14.9875</v>
      </c>
      <c r="C25" s="1">
        <f t="shared" si="1"/>
        <v>-1.07134241570214</v>
      </c>
      <c r="D25" s="1">
        <f t="shared" si="2"/>
        <v>-0.87025468421593</v>
      </c>
      <c r="E25" s="1">
        <f t="shared" si="3"/>
        <v>0.064872657892035</v>
      </c>
      <c r="H25" s="13"/>
      <c r="I25" s="13"/>
      <c r="J25" s="13"/>
      <c r="O25" s="1">
        <v>3000</v>
      </c>
      <c r="P25" s="1">
        <v>0.0008115013218975564</v>
      </c>
      <c r="Q25" s="1">
        <v>5.397349234215199E-13</v>
      </c>
      <c r="R25" s="1">
        <v>0.064872657892035</v>
      </c>
      <c r="T25" s="1">
        <v>0.9999587474972245</v>
      </c>
    </row>
    <row r="26" spans="1:20" ht="12.75">
      <c r="A26" s="1">
        <v>3250</v>
      </c>
      <c r="B26" s="9">
        <f t="shared" si="0"/>
        <v>16.2375</v>
      </c>
      <c r="C26" s="1">
        <f t="shared" si="1"/>
        <v>-0.9144012413591139</v>
      </c>
      <c r="D26" s="1">
        <f t="shared" si="2"/>
        <v>-0.8040438017533811</v>
      </c>
      <c r="E26" s="1">
        <f t="shared" si="3"/>
        <v>0.09797809912330946</v>
      </c>
      <c r="H26" s="13"/>
      <c r="I26" s="13"/>
      <c r="J26" s="13"/>
      <c r="O26" s="1">
        <v>3250</v>
      </c>
      <c r="P26" s="1">
        <v>0.0034136267721600055</v>
      </c>
      <c r="Q26" s="1">
        <v>4.685483112609745E-10</v>
      </c>
      <c r="R26" s="1">
        <v>0.09797809912330946</v>
      </c>
      <c r="T26" s="1">
        <v>0.9999941630448965</v>
      </c>
    </row>
    <row r="27" spans="1:20" ht="12.75">
      <c r="A27" s="1">
        <v>3500</v>
      </c>
      <c r="B27" s="9">
        <f aca="true" t="shared" si="4" ref="B27:B34">$B$6*(A27-$B$2/$B$4)</f>
        <v>17.4875</v>
      </c>
      <c r="C27" s="1">
        <f aca="true" t="shared" si="5" ref="C27:C34">SQRT(B27)-SQRT($B$10)+1/8/SQRT(B27)+1/8/SQRT($B$10)</f>
        <v>-0.7633027773409652</v>
      </c>
      <c r="D27" s="1">
        <f aca="true" t="shared" si="6" ref="D27:D34">2*NORMSDIST(C27*SQRT(2))-1</f>
        <v>-0.7196231385881897</v>
      </c>
      <c r="E27" s="1">
        <f aca="true" t="shared" si="7" ref="E27:E34">0.5*(1+D27)</f>
        <v>0.14018843070590514</v>
      </c>
      <c r="H27" s="13"/>
      <c r="I27" s="13"/>
      <c r="J27" s="13"/>
      <c r="O27" s="1">
        <v>3500</v>
      </c>
      <c r="P27" s="1">
        <v>0.011441317084068203</v>
      </c>
      <c r="Q27" s="1">
        <v>1.252305934507092E-07</v>
      </c>
      <c r="R27" s="1">
        <v>0.14018843070590514</v>
      </c>
      <c r="T27" s="1">
        <v>0.9999992579208383</v>
      </c>
    </row>
    <row r="28" spans="1:20" ht="12.75">
      <c r="A28" s="1">
        <v>3750</v>
      </c>
      <c r="B28" s="9">
        <f t="shared" si="4"/>
        <v>18.7375</v>
      </c>
      <c r="C28" s="1">
        <f t="shared" si="5"/>
        <v>-0.6174394566157192</v>
      </c>
      <c r="D28" s="1">
        <f t="shared" si="6"/>
        <v>-0.6174411585739994</v>
      </c>
      <c r="E28" s="1">
        <f t="shared" si="7"/>
        <v>0.1912794207130003</v>
      </c>
      <c r="H28" s="13"/>
      <c r="I28" s="13"/>
      <c r="J28" s="14"/>
      <c r="L28" s="10"/>
      <c r="O28" s="1">
        <v>3750</v>
      </c>
      <c r="P28" s="1">
        <v>0.03139517164259964</v>
      </c>
      <c r="Q28" s="1">
        <v>1.1750108003083515E-05</v>
      </c>
      <c r="R28" s="1">
        <v>0.1912794207130003</v>
      </c>
      <c r="T28" s="1">
        <v>0.9999999143567333</v>
      </c>
    </row>
    <row r="29" spans="1:20" ht="12.75">
      <c r="A29" s="1">
        <v>4000</v>
      </c>
      <c r="B29" s="9">
        <f t="shared" si="4"/>
        <v>19.9875</v>
      </c>
      <c r="C29" s="1">
        <f t="shared" si="5"/>
        <v>-0.4763022174648569</v>
      </c>
      <c r="D29" s="1">
        <f t="shared" si="6"/>
        <v>-0.4994299307114629</v>
      </c>
      <c r="E29" s="1">
        <f t="shared" si="7"/>
        <v>0.25028503464426854</v>
      </c>
      <c r="H29" s="15"/>
      <c r="I29" s="13"/>
      <c r="J29" s="13"/>
      <c r="L29" s="10"/>
      <c r="O29" s="1">
        <v>4000</v>
      </c>
      <c r="P29" s="1">
        <v>0.0722095948705696</v>
      </c>
      <c r="Q29" s="1">
        <v>0.00043329783308049263</v>
      </c>
      <c r="R29" s="1">
        <v>0.25028503464426854</v>
      </c>
      <c r="T29" s="1">
        <v>0.9999999909484247</v>
      </c>
    </row>
    <row r="30" spans="1:20" ht="12.75">
      <c r="A30" s="1">
        <v>4250</v>
      </c>
      <c r="B30" s="9">
        <f t="shared" si="4"/>
        <v>21.2375</v>
      </c>
      <c r="C30" s="1">
        <f t="shared" si="5"/>
        <v>-0.3394595000261105</v>
      </c>
      <c r="D30" s="1">
        <f t="shared" si="6"/>
        <v>-0.36882112129812483</v>
      </c>
      <c r="E30" s="1">
        <f t="shared" si="7"/>
        <v>0.3155894393509376</v>
      </c>
      <c r="H30" s="15"/>
      <c r="I30" s="13"/>
      <c r="J30" s="13"/>
      <c r="L30" s="10"/>
      <c r="O30" s="1">
        <v>4250</v>
      </c>
      <c r="P30" s="1">
        <v>0.14215019996709172</v>
      </c>
      <c r="Q30" s="1">
        <v>0.006944718566655128</v>
      </c>
      <c r="R30" s="1">
        <v>0.3155894393509376</v>
      </c>
      <c r="T30" s="1">
        <v>0.9999999991172742</v>
      </c>
    </row>
    <row r="31" spans="1:20" ht="12.75">
      <c r="A31" s="1">
        <v>4500</v>
      </c>
      <c r="B31" s="9">
        <f t="shared" si="4"/>
        <v>22.4875</v>
      </c>
      <c r="C31" s="1">
        <f t="shared" si="5"/>
        <v>-0.2065416715188365</v>
      </c>
      <c r="D31" s="1">
        <f t="shared" si="6"/>
        <v>-0.22978527121574976</v>
      </c>
      <c r="E31" s="1">
        <f t="shared" si="7"/>
        <v>0.3851073643921251</v>
      </c>
      <c r="H31" s="13"/>
      <c r="I31" s="13"/>
      <c r="J31" s="13"/>
      <c r="O31" s="1">
        <v>4500</v>
      </c>
      <c r="P31" s="1">
        <v>0.24411137927142867</v>
      </c>
      <c r="Q31" s="1">
        <v>0.053169452216611734</v>
      </c>
      <c r="R31" s="1">
        <v>0.3851073643921251</v>
      </c>
      <c r="T31" s="1">
        <v>0.9999999999200447</v>
      </c>
    </row>
    <row r="32" spans="1:18" ht="12.75">
      <c r="A32" s="1">
        <v>4750</v>
      </c>
      <c r="B32" s="9">
        <f t="shared" si="4"/>
        <v>23.7375</v>
      </c>
      <c r="C32" s="1">
        <f t="shared" si="5"/>
        <v>-0.07722925800119029</v>
      </c>
      <c r="D32" s="1">
        <f t="shared" si="6"/>
        <v>-0.08697094292833607</v>
      </c>
      <c r="E32" s="1">
        <f t="shared" si="7"/>
        <v>0.45651452853583196</v>
      </c>
      <c r="O32" s="1">
        <v>4750</v>
      </c>
      <c r="P32" s="1">
        <v>0.37225175572582647</v>
      </c>
      <c r="Q32" s="1">
        <v>0.2139472292808735</v>
      </c>
      <c r="R32" s="1">
        <v>0.45651452853583196</v>
      </c>
    </row>
    <row r="33" spans="1:18" ht="12.75">
      <c r="A33" s="1">
        <v>5000</v>
      </c>
      <c r="B33" s="9">
        <f t="shared" si="4"/>
        <v>24.9875</v>
      </c>
      <c r="C33" s="1">
        <f t="shared" si="5"/>
        <v>0.048756096055652225</v>
      </c>
      <c r="D33" s="1">
        <f t="shared" si="6"/>
        <v>0.05497180074566432</v>
      </c>
      <c r="E33" s="1">
        <f t="shared" si="7"/>
        <v>0.5274859003728322</v>
      </c>
      <c r="O33" s="1">
        <v>5000</v>
      </c>
      <c r="P33" s="1">
        <v>0.5126937103948297</v>
      </c>
      <c r="Q33" s="1">
        <v>0.5031542772238862</v>
      </c>
      <c r="R33" s="1">
        <v>0.5274859003728322</v>
      </c>
    </row>
    <row r="34" spans="1:18" ht="12.75">
      <c r="A34" s="1">
        <v>5250</v>
      </c>
      <c r="B34" s="9">
        <f t="shared" si="4"/>
        <v>26.2375</v>
      </c>
      <c r="C34" s="1">
        <f t="shared" si="5"/>
        <v>0.17165867545896102</v>
      </c>
      <c r="D34" s="1">
        <f t="shared" si="6"/>
        <v>0.19181024620137266</v>
      </c>
      <c r="E34" s="1">
        <f t="shared" si="7"/>
        <v>0.5959051231006863</v>
      </c>
      <c r="O34" s="1">
        <v>5250</v>
      </c>
      <c r="P34" s="1">
        <v>0.6482958971293689</v>
      </c>
      <c r="Q34" s="1">
        <v>0.7848953375072348</v>
      </c>
      <c r="R34" s="1">
        <v>0.5959051231006863</v>
      </c>
    </row>
    <row r="35" spans="1:18" ht="12.75">
      <c r="A35" s="1">
        <v>5500</v>
      </c>
      <c r="B35" s="9">
        <f aca="true" t="shared" si="8" ref="B35:B53">$B$6*(A35-$B$2/$B$4)</f>
        <v>27.4875</v>
      </c>
      <c r="C35" s="1">
        <f aca="true" t="shared" si="9" ref="C35:C53">SQRT(B35)-SQRT($B$10)+1/8/SQRT(B35)+1/8/SQRT($B$10)</f>
        <v>0.2916942611281405</v>
      </c>
      <c r="D35" s="1">
        <f aca="true" t="shared" si="10" ref="D35:D53">2*NORMSDIST(C35*SQRT(2))-1</f>
        <v>0.32004019528070504</v>
      </c>
      <c r="E35" s="1">
        <f aca="true" t="shared" si="11" ref="E35:E53">0.5*(1+D35)</f>
        <v>0.6600200976403525</v>
      </c>
      <c r="O35" s="1">
        <v>5500</v>
      </c>
      <c r="P35" s="1">
        <v>0.7646764160169951</v>
      </c>
      <c r="Q35" s="1">
        <v>0.9395944202583756</v>
      </c>
      <c r="R35" s="1">
        <v>0.6600200976403525</v>
      </c>
    </row>
    <row r="36" spans="1:18" ht="12.75">
      <c r="A36" s="1">
        <v>5750</v>
      </c>
      <c r="B36" s="9">
        <f t="shared" si="8"/>
        <v>28.7375</v>
      </c>
      <c r="C36" s="1">
        <f t="shared" si="9"/>
        <v>0.4090545794650475</v>
      </c>
      <c r="D36" s="1">
        <f t="shared" si="10"/>
        <v>0.4370670135669097</v>
      </c>
      <c r="E36" s="1">
        <f t="shared" si="11"/>
        <v>0.7185335067834548</v>
      </c>
      <c r="O36" s="1">
        <v>5750</v>
      </c>
      <c r="P36" s="1">
        <v>0.8541692562237485</v>
      </c>
      <c r="Q36" s="1">
        <v>0.9891843330488942</v>
      </c>
      <c r="R36" s="1">
        <v>0.7185335067834548</v>
      </c>
    </row>
    <row r="37" spans="1:18" ht="12.75">
      <c r="A37" s="1">
        <v>6000</v>
      </c>
      <c r="B37" s="9">
        <f t="shared" si="8"/>
        <v>29.9875</v>
      </c>
      <c r="C37" s="1">
        <f t="shared" si="9"/>
        <v>0.5239108967538001</v>
      </c>
      <c r="D37" s="1">
        <f t="shared" si="10"/>
        <v>0.5412592013576436</v>
      </c>
      <c r="E37" s="1">
        <f t="shared" si="11"/>
        <v>0.7706296006788218</v>
      </c>
      <c r="O37" s="1">
        <v>6000</v>
      </c>
      <c r="P37" s="1">
        <v>0.9162664553634454</v>
      </c>
      <c r="Q37" s="1">
        <v>0.998761536632851</v>
      </c>
      <c r="R37" s="1">
        <v>0.7706296006788218</v>
      </c>
    </row>
    <row r="38" spans="1:18" ht="12.75">
      <c r="A38" s="1">
        <v>6250</v>
      </c>
      <c r="B38" s="9">
        <f t="shared" si="8"/>
        <v>31.2375</v>
      </c>
      <c r="C38" s="1">
        <f t="shared" si="9"/>
        <v>0.6364169511880005</v>
      </c>
      <c r="D38" s="1">
        <f t="shared" si="10"/>
        <v>0.631895439450588</v>
      </c>
      <c r="E38" s="1">
        <f t="shared" si="11"/>
        <v>0.815947719725294</v>
      </c>
      <c r="O38" s="1">
        <v>6250</v>
      </c>
      <c r="P38" s="1">
        <v>0.9553952393888623</v>
      </c>
      <c r="Q38" s="1">
        <v>0.999908161348394</v>
      </c>
      <c r="R38" s="1">
        <v>0.815947719725294</v>
      </c>
    </row>
    <row r="39" spans="1:18" ht="12.75">
      <c r="A39" s="1">
        <v>6500</v>
      </c>
      <c r="B39" s="9">
        <f t="shared" si="8"/>
        <v>32.4875</v>
      </c>
      <c r="C39" s="1">
        <f t="shared" si="9"/>
        <v>0.7467113658601437</v>
      </c>
      <c r="D39" s="1">
        <f t="shared" si="10"/>
        <v>0.7090360526247861</v>
      </c>
      <c r="E39" s="1">
        <f t="shared" si="11"/>
        <v>0.854518026312393</v>
      </c>
      <c r="O39" s="1">
        <v>6500</v>
      </c>
      <c r="P39" s="1">
        <v>0.9779144602619324</v>
      </c>
      <c r="Q39" s="1">
        <v>0.9999955154658252</v>
      </c>
      <c r="R39" s="1">
        <v>0.854518026312393</v>
      </c>
    </row>
    <row r="40" spans="1:18" ht="12.75">
      <c r="A40" s="1">
        <v>6750</v>
      </c>
      <c r="B40" s="9">
        <f t="shared" si="8"/>
        <v>33.7375</v>
      </c>
      <c r="C40" s="1">
        <f t="shared" si="9"/>
        <v>0.8549196507751504</v>
      </c>
      <c r="D40" s="1">
        <f t="shared" si="10"/>
        <v>0.7733521239747365</v>
      </c>
      <c r="E40" s="1">
        <f t="shared" si="11"/>
        <v>0.8866760619873683</v>
      </c>
      <c r="O40" s="1">
        <v>6750</v>
      </c>
      <c r="P40" s="1">
        <v>0.9898131293984448</v>
      </c>
      <c r="Q40" s="1">
        <v>0.9999998531736941</v>
      </c>
      <c r="R40" s="1">
        <v>0.8866760619873683</v>
      </c>
    </row>
    <row r="41" spans="1:18" ht="12.75">
      <c r="A41" s="1">
        <v>7000</v>
      </c>
      <c r="B41" s="9">
        <f t="shared" si="8"/>
        <v>34.987500000000004</v>
      </c>
      <c r="C41" s="1">
        <f t="shared" si="9"/>
        <v>0.9611558763283142</v>
      </c>
      <c r="D41" s="1">
        <f t="shared" si="10"/>
        <v>0.8259420181636479</v>
      </c>
      <c r="E41" s="1">
        <f t="shared" si="11"/>
        <v>0.9129710090818239</v>
      </c>
      <c r="O41" s="1">
        <v>7000</v>
      </c>
      <c r="P41" s="1">
        <v>0.9956124926654327</v>
      </c>
      <c r="Q41" s="1">
        <v>0.999999996717773</v>
      </c>
      <c r="R41" s="1">
        <v>0.9129710090818239</v>
      </c>
    </row>
    <row r="42" spans="1:18" ht="12.75">
      <c r="A42" s="1">
        <v>7250</v>
      </c>
      <c r="B42" s="9">
        <f t="shared" si="8"/>
        <v>36.237500000000004</v>
      </c>
      <c r="C42" s="1">
        <f t="shared" si="9"/>
        <v>1.0655240818298715</v>
      </c>
      <c r="D42" s="1">
        <f t="shared" si="10"/>
        <v>0.8681582242436765</v>
      </c>
      <c r="E42" s="1">
        <f t="shared" si="11"/>
        <v>0.9340791121218383</v>
      </c>
      <c r="O42" s="1">
        <v>7250</v>
      </c>
      <c r="P42" s="1">
        <v>0.9982310795548818</v>
      </c>
      <c r="Q42" s="1">
        <v>0.9999999999490129</v>
      </c>
      <c r="R42" s="1">
        <v>0.9340791121218383</v>
      </c>
    </row>
    <row r="43" spans="1:18" ht="12.75">
      <c r="A43" s="1">
        <v>7500</v>
      </c>
      <c r="B43" s="9">
        <f t="shared" si="8"/>
        <v>37.487500000000004</v>
      </c>
      <c r="C43" s="1">
        <f t="shared" si="9"/>
        <v>1.1681194686089147</v>
      </c>
      <c r="D43" s="1">
        <f t="shared" si="10"/>
        <v>0.9014594138551508</v>
      </c>
      <c r="E43" s="1">
        <f t="shared" si="11"/>
        <v>0.9507297069275754</v>
      </c>
      <c r="O43" s="1">
        <v>7500</v>
      </c>
      <c r="P43" s="1">
        <v>0.9993307607623853</v>
      </c>
      <c r="Q43" s="1">
        <v>0.9999999999994403</v>
      </c>
      <c r="R43" s="1">
        <v>0.9507297069275754</v>
      </c>
    </row>
    <row r="44" spans="1:18" ht="12.75">
      <c r="A44" s="1">
        <v>7750</v>
      </c>
      <c r="B44" s="9">
        <f t="shared" si="8"/>
        <v>38.737500000000004</v>
      </c>
      <c r="C44" s="1">
        <f t="shared" si="9"/>
        <v>1.2690294166444533</v>
      </c>
      <c r="D44" s="1">
        <f t="shared" si="10"/>
        <v>0.9272950798889144</v>
      </c>
      <c r="E44" s="1">
        <f t="shared" si="11"/>
        <v>0.9636475399444572</v>
      </c>
      <c r="O44" s="1">
        <v>7750</v>
      </c>
      <c r="P44" s="1">
        <v>0.9997618300200204</v>
      </c>
      <c r="Q44" s="1">
        <v>0.9999999999999956</v>
      </c>
      <c r="R44" s="1">
        <v>0.9636475399444572</v>
      </c>
    </row>
    <row r="45" spans="1:18" ht="12.75">
      <c r="A45" s="1">
        <v>8000</v>
      </c>
      <c r="B45" s="9">
        <f t="shared" si="8"/>
        <v>39.987500000000004</v>
      </c>
      <c r="C45" s="1">
        <f t="shared" si="9"/>
        <v>1.3683343556136525</v>
      </c>
      <c r="D45" s="1">
        <f t="shared" si="10"/>
        <v>0.9470240605958573</v>
      </c>
      <c r="E45" s="1">
        <f t="shared" si="11"/>
        <v>0.9735120302979287</v>
      </c>
      <c r="O45" s="1">
        <v>8000</v>
      </c>
      <c r="P45" s="1">
        <v>0.9999200821921039</v>
      </c>
      <c r="Q45" s="1">
        <v>1</v>
      </c>
      <c r="R45" s="1">
        <v>0.9735120302979287</v>
      </c>
    </row>
    <row r="46" spans="1:18" ht="12.75">
      <c r="A46" s="1">
        <v>8250</v>
      </c>
      <c r="B46" s="9">
        <f t="shared" si="8"/>
        <v>41.237500000000004</v>
      </c>
      <c r="C46" s="1">
        <f t="shared" si="9"/>
        <v>1.4661085150537394</v>
      </c>
      <c r="D46" s="1">
        <f t="shared" si="10"/>
        <v>0.9618640519241188</v>
      </c>
      <c r="E46" s="1">
        <f t="shared" si="11"/>
        <v>0.9809320259620594</v>
      </c>
      <c r="O46" s="1">
        <v>8250</v>
      </c>
      <c r="P46" s="1">
        <v>0.9999746585868712</v>
      </c>
      <c r="Q46" s="1">
        <v>1</v>
      </c>
      <c r="R46" s="1">
        <v>0.9809320259620594</v>
      </c>
    </row>
    <row r="47" spans="1:18" ht="12.75">
      <c r="A47" s="1">
        <v>8500</v>
      </c>
      <c r="B47" s="9">
        <f t="shared" si="8"/>
        <v>42.487500000000004</v>
      </c>
      <c r="C47" s="1">
        <f t="shared" si="9"/>
        <v>1.5624205735306738</v>
      </c>
      <c r="D47" s="1">
        <f t="shared" si="10"/>
        <v>0.9728668121980699</v>
      </c>
      <c r="E47" s="1">
        <f t="shared" si="11"/>
        <v>0.986433406099035</v>
      </c>
      <c r="O47" s="1">
        <v>8500</v>
      </c>
      <c r="P47" s="1">
        <v>0.999992389971171</v>
      </c>
      <c r="Q47" s="1">
        <v>1</v>
      </c>
      <c r="R47" s="1">
        <v>0.986433406099035</v>
      </c>
    </row>
    <row r="48" spans="1:18" ht="12.75">
      <c r="A48" s="1">
        <v>8750</v>
      </c>
      <c r="B48" s="9">
        <f t="shared" si="8"/>
        <v>43.737500000000004</v>
      </c>
      <c r="C48" s="1">
        <f t="shared" si="9"/>
        <v>1.6573342229510064</v>
      </c>
      <c r="D48" s="1">
        <f t="shared" si="10"/>
        <v>0.9809128514461527</v>
      </c>
      <c r="E48" s="1">
        <f t="shared" si="11"/>
        <v>0.9904564257230764</v>
      </c>
      <c r="O48" s="1">
        <v>8750</v>
      </c>
      <c r="P48" s="1">
        <v>0.999997831279298</v>
      </c>
      <c r="Q48" s="1">
        <v>1</v>
      </c>
      <c r="R48" s="1">
        <v>0.9904564257230764</v>
      </c>
    </row>
    <row r="49" spans="1:18" ht="12.75">
      <c r="A49" s="1">
        <v>9000</v>
      </c>
      <c r="B49" s="9">
        <f t="shared" si="8"/>
        <v>44.987500000000004</v>
      </c>
      <c r="C49" s="1">
        <f t="shared" si="9"/>
        <v>1.7509086611921545</v>
      </c>
      <c r="D49" s="1">
        <f t="shared" si="10"/>
        <v>0.9867195496221757</v>
      </c>
      <c r="E49" s="1">
        <f t="shared" si="11"/>
        <v>0.9933597748110878</v>
      </c>
      <c r="O49" s="1">
        <v>9000</v>
      </c>
      <c r="P49" s="1">
        <v>0.9999994123313337</v>
      </c>
      <c r="Q49" s="1">
        <v>1</v>
      </c>
      <c r="R49" s="1">
        <v>0.9933597748110878</v>
      </c>
    </row>
    <row r="50" spans="1:18" ht="12.75">
      <c r="A50" s="1">
        <v>9250</v>
      </c>
      <c r="B50" s="9">
        <f t="shared" si="8"/>
        <v>46.237500000000004</v>
      </c>
      <c r="C50" s="1">
        <f t="shared" si="9"/>
        <v>1.8431990238750033</v>
      </c>
      <c r="D50" s="1">
        <f t="shared" si="10"/>
        <v>0.9908574457487931</v>
      </c>
      <c r="E50" s="1">
        <f t="shared" si="11"/>
        <v>0.9954287228743965</v>
      </c>
      <c r="O50" s="1">
        <v>9250</v>
      </c>
      <c r="P50" s="1">
        <v>0.9999998483020442</v>
      </c>
      <c r="Q50" s="1">
        <v>1</v>
      </c>
      <c r="R50" s="1">
        <v>0.9954287228743965</v>
      </c>
    </row>
    <row r="51" spans="1:18" ht="12.75">
      <c r="A51" s="1">
        <v>9500</v>
      </c>
      <c r="B51" s="9">
        <f t="shared" si="8"/>
        <v>47.487500000000004</v>
      </c>
      <c r="C51" s="1">
        <f t="shared" si="9"/>
        <v>1.9342567642226403</v>
      </c>
      <c r="D51" s="1">
        <f t="shared" si="10"/>
        <v>0.9937705357296596</v>
      </c>
      <c r="E51" s="1">
        <f t="shared" si="11"/>
        <v>0.9968852678648298</v>
      </c>
      <c r="O51" s="1">
        <v>9500</v>
      </c>
      <c r="P51" s="1">
        <v>0.999999962631101</v>
      </c>
      <c r="Q51" s="1">
        <v>1</v>
      </c>
      <c r="R51" s="1">
        <v>0.9968852678648298</v>
      </c>
    </row>
    <row r="52" spans="1:18" ht="12.75">
      <c r="A52" s="1">
        <v>9750</v>
      </c>
      <c r="B52" s="9">
        <f t="shared" si="8"/>
        <v>48.737500000000004</v>
      </c>
      <c r="C52" s="1">
        <f t="shared" si="9"/>
        <v>2.024129988436018</v>
      </c>
      <c r="D52" s="1">
        <f t="shared" si="10"/>
        <v>0.9957975581244003</v>
      </c>
      <c r="E52" s="1">
        <f t="shared" si="11"/>
        <v>0.9978987790622001</v>
      </c>
      <c r="O52" s="1">
        <v>9750</v>
      </c>
      <c r="P52" s="1">
        <v>0.9999999912006713</v>
      </c>
      <c r="Q52" s="1">
        <v>1</v>
      </c>
      <c r="R52" s="1">
        <v>0.9978987790622001</v>
      </c>
    </row>
    <row r="53" spans="1:18" ht="12.75">
      <c r="A53" s="1">
        <v>10000</v>
      </c>
      <c r="B53" s="9">
        <f t="shared" si="8"/>
        <v>49.987500000000004</v>
      </c>
      <c r="C53" s="1">
        <f t="shared" si="9"/>
        <v>2.1128637527921303</v>
      </c>
      <c r="D53" s="1">
        <f t="shared" si="10"/>
        <v>0.9971922772308532</v>
      </c>
      <c r="E53" s="1">
        <f t="shared" si="11"/>
        <v>0.9985961386154266</v>
      </c>
      <c r="O53" s="1">
        <v>10000</v>
      </c>
      <c r="P53" s="1">
        <v>0.9999999980162594</v>
      </c>
      <c r="Q53" s="1">
        <v>1</v>
      </c>
      <c r="R53" s="1">
        <v>0.9985961386154266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Tokyo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 akira</dc:creator>
  <cp:keywords/>
  <dc:description/>
  <cp:lastModifiedBy>itolab04</cp:lastModifiedBy>
  <dcterms:created xsi:type="dcterms:W3CDTF">2011-01-18T05:00:55Z</dcterms:created>
  <dcterms:modified xsi:type="dcterms:W3CDTF">2015-01-12T05:14:53Z</dcterms:modified>
  <cp:category/>
  <cp:version/>
  <cp:contentType/>
  <cp:contentStatus/>
</cp:coreProperties>
</file>