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13848" yWindow="432" windowWidth="14268" windowHeight="9456" activeTab="1"/>
  </bookViews>
  <sheets>
    <sheet name="例題16断熱増湿" sheetId="1" r:id="rId1"/>
    <sheet name="COCO水蒸気圧" sheetId="2" r:id="rId2"/>
    <sheet name="Sheet2" sheetId="3" r:id="rId3"/>
  </sheets>
  <definedNames>
    <definedName name="solver_adj" localSheetId="0" hidden="1">例題16断熱増湿!$B$10:$B$11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例題16断熱増湿!$B$14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0.0103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O15" i="1" l="1"/>
  <c r="B3" i="1" l="1"/>
  <c r="B5" i="1" s="1"/>
  <c r="B12" i="1"/>
  <c r="B13" i="1"/>
  <c r="B14" i="1" l="1"/>
</calcChain>
</file>

<file path=xl/comments1.xml><?xml version="1.0" encoding="utf-8"?>
<comments xmlns="http://schemas.openxmlformats.org/spreadsheetml/2006/main">
  <authors>
    <author>aito</author>
  </authors>
  <commentList>
    <comment ref="B12" authorId="0" shapeId="0">
      <text>
        <r>
          <rPr>
            <sz val="10"/>
            <color indexed="81"/>
            <rFont val="ＭＳ Ｐゴシック"/>
            <family val="3"/>
            <charset val="128"/>
          </rPr>
          <t>=(2502-2.39*B11)*(B10-B8)-(1.005+1.884*((B8+B10)/2))*(B9-B11)</t>
        </r>
      </text>
    </comment>
    <comment ref="B13" authorId="0" shapeId="0">
      <text>
        <r>
          <rPr>
            <sz val="10"/>
            <color indexed="81"/>
            <rFont val="ＭＳ Ｐゴシック"/>
            <family val="3"/>
            <charset val="128"/>
          </rPr>
          <t>=(B10-18/29/(101.3/(0.001*EXP(23.1964-3816.44/(-46.13+(B11+273.15))))-1))*1000</t>
        </r>
      </text>
    </comment>
    <comment ref="B14" authorId="0" shapeId="0">
      <text>
        <r>
          <rPr>
            <sz val="10"/>
            <color indexed="81"/>
            <rFont val="ＭＳ Ｐゴシック"/>
            <family val="3"/>
            <charset val="128"/>
          </rPr>
          <t>=SUMSQ(B12:B13)</t>
        </r>
      </text>
    </comment>
  </commentList>
</comments>
</file>

<file path=xl/sharedStrings.xml><?xml version="1.0" encoding="utf-8"?>
<sst xmlns="http://schemas.openxmlformats.org/spreadsheetml/2006/main" count="55" uniqueCount="49">
  <si>
    <t>【温度と湿度】</t>
    <rPh sb="1" eb="3">
      <t>オンド</t>
    </rPh>
    <rPh sb="4" eb="6">
      <t>シツド</t>
    </rPh>
    <phoneticPr fontId="2"/>
  </si>
  <si>
    <t>【断熱冷却線】</t>
    <rPh sb="1" eb="3">
      <t>ダンネツ</t>
    </rPh>
    <rPh sb="3" eb="5">
      <t>レイキャク</t>
    </rPh>
    <rPh sb="5" eb="6">
      <t>セン</t>
    </rPh>
    <phoneticPr fontId="2"/>
  </si>
  <si>
    <t>t</t>
    <phoneticPr fontId="2"/>
  </si>
  <si>
    <t>Hs</t>
    <phoneticPr fontId="2"/>
  </si>
  <si>
    <t>H(40%RH)</t>
    <phoneticPr fontId="2"/>
  </si>
  <si>
    <t>℃</t>
    <phoneticPr fontId="2"/>
  </si>
  <si>
    <t>kPa</t>
    <phoneticPr fontId="2"/>
  </si>
  <si>
    <r>
      <t>p</t>
    </r>
    <r>
      <rPr>
        <i/>
        <vertAlign val="subscript"/>
        <sz val="10"/>
        <rFont val="ＭＳ Ｐゴシック"/>
        <family val="3"/>
        <charset val="128"/>
      </rPr>
      <t>s</t>
    </r>
    <r>
      <rPr>
        <sz val="10"/>
        <rFont val="ＭＳ Ｐゴシック"/>
        <family val="3"/>
        <charset val="128"/>
      </rPr>
      <t xml:space="preserve"> =</t>
    </r>
    <phoneticPr fontId="2"/>
  </si>
  <si>
    <t>%RH</t>
    <phoneticPr fontId="2"/>
  </si>
  <si>
    <r>
      <t>φ</t>
    </r>
    <r>
      <rPr>
        <sz val="10"/>
        <rFont val="ＭＳ Ｐゴシック"/>
        <family val="3"/>
        <charset val="128"/>
      </rPr>
      <t xml:space="preserve"> =</t>
    </r>
    <phoneticPr fontId="2"/>
  </si>
  <si>
    <t>kg/kg</t>
    <phoneticPr fontId="2"/>
  </si>
  <si>
    <r>
      <t>H</t>
    </r>
    <r>
      <rPr>
        <sz val="10"/>
        <rFont val="ＭＳ Ｐゴシック"/>
        <family val="3"/>
        <charset val="128"/>
      </rPr>
      <t xml:space="preserve"> =</t>
    </r>
    <phoneticPr fontId="2"/>
  </si>
  <si>
    <r>
      <t xml:space="preserve">T </t>
    </r>
    <r>
      <rPr>
        <sz val="10"/>
        <rFont val="ＭＳ Ｐゴシック"/>
        <family val="3"/>
        <charset val="128"/>
      </rPr>
      <t>=</t>
    </r>
    <phoneticPr fontId="2"/>
  </si>
  <si>
    <t>断熱冷却線</t>
    <rPh sb="0" eb="2">
      <t>ダンネツ</t>
    </rPh>
    <rPh sb="2" eb="4">
      <t>レイキャク</t>
    </rPh>
    <rPh sb="4" eb="5">
      <t>セン</t>
    </rPh>
    <phoneticPr fontId="2"/>
  </si>
  <si>
    <t>飽和湿度線</t>
    <rPh sb="0" eb="2">
      <t>ホウワ</t>
    </rPh>
    <rPh sb="2" eb="4">
      <t>シツド</t>
    </rPh>
    <rPh sb="4" eb="5">
      <t>セン</t>
    </rPh>
    <phoneticPr fontId="2"/>
  </si>
  <si>
    <t>&lt;Air-Water2.fsd&gt;</t>
    <phoneticPr fontId="2"/>
  </si>
  <si>
    <t>水蒸気飽和窒素</t>
    <rPh sb="0" eb="3">
      <t>スイジョウキ</t>
    </rPh>
    <rPh sb="3" eb="5">
      <t>ホウワ</t>
    </rPh>
    <rPh sb="5" eb="7">
      <t>チッソ</t>
    </rPh>
    <phoneticPr fontId="2"/>
  </si>
  <si>
    <t>Flash vapor出口</t>
    <rPh sb="11" eb="13">
      <t>デグチ</t>
    </rPh>
    <phoneticPr fontId="2"/>
  </si>
  <si>
    <t>℃</t>
    <phoneticPr fontId="2"/>
  </si>
  <si>
    <t>kPa</t>
    <phoneticPr fontId="2"/>
  </si>
  <si>
    <t>Antoine式</t>
    <rPh sb="7" eb="8">
      <t>シキ</t>
    </rPh>
    <phoneticPr fontId="2"/>
  </si>
  <si>
    <t>TEA/PenRobinson</t>
    <phoneticPr fontId="2"/>
  </si>
  <si>
    <t>N2溶解度at 101.3 kPa 25℃</t>
    <rPh sb="2" eb="5">
      <t>ヨウカイド</t>
    </rPh>
    <phoneticPr fontId="2"/>
  </si>
  <si>
    <t>mol frac</t>
    <phoneticPr fontId="2"/>
  </si>
  <si>
    <t>文献値</t>
    <rPh sb="0" eb="2">
      <t>ブンケン</t>
    </rPh>
    <rPh sb="2" eb="3">
      <t>チ</t>
    </rPh>
    <phoneticPr fontId="2"/>
  </si>
  <si>
    <t>mol frac</t>
    <phoneticPr fontId="2"/>
  </si>
  <si>
    <t>オーダー違い</t>
    <rPh sb="4" eb="5">
      <t>チガ</t>
    </rPh>
    <phoneticPr fontId="2"/>
  </si>
  <si>
    <t>なお</t>
    <phoneticPr fontId="2"/>
  </si>
  <si>
    <t>ChemSep/DECHEMA/Modified UNIFAQ/Antoine/ideal</t>
    <phoneticPr fontId="2"/>
  </si>
  <si>
    <r>
      <t>H 1</t>
    </r>
    <r>
      <rPr>
        <sz val="10"/>
        <rFont val="ＭＳ Ｐゴシック"/>
        <family val="3"/>
        <charset val="128"/>
      </rPr>
      <t>=</t>
    </r>
    <phoneticPr fontId="2"/>
  </si>
  <si>
    <r>
      <t>T1</t>
    </r>
    <r>
      <rPr>
        <sz val="10"/>
        <rFont val="ＭＳ Ｐゴシック"/>
        <family val="3"/>
        <charset val="128"/>
      </rPr>
      <t>=</t>
    </r>
    <phoneticPr fontId="2"/>
  </si>
  <si>
    <t>ChemSep/DECHEMA/Modified UNIFAQ/Extended　Antoine/ideal</t>
    <phoneticPr fontId="2"/>
  </si>
  <si>
    <t>kPa</t>
    <phoneticPr fontId="2"/>
  </si>
  <si>
    <t>ｌｗ</t>
    <phoneticPr fontId="2"/>
  </si>
  <si>
    <t>kJ/kg</t>
    <phoneticPr fontId="2"/>
  </si>
  <si>
    <t>Cpair</t>
    <phoneticPr fontId="2"/>
  </si>
  <si>
    <t>kJ/kg K</t>
    <phoneticPr fontId="2"/>
  </si>
  <si>
    <t>H2</t>
    <phoneticPr fontId="2"/>
  </si>
  <si>
    <t>H1</t>
    <phoneticPr fontId="2"/>
  </si>
  <si>
    <t>kg/kg</t>
    <phoneticPr fontId="2"/>
  </si>
  <si>
    <t>kg/kg</t>
    <phoneticPr fontId="2"/>
  </si>
  <si>
    <t>T1</t>
    <phoneticPr fontId="2"/>
  </si>
  <si>
    <t>℃</t>
    <phoneticPr fontId="2"/>
  </si>
  <si>
    <t>T2</t>
    <phoneticPr fontId="2"/>
  </si>
  <si>
    <t>℃</t>
    <phoneticPr fontId="2"/>
  </si>
  <si>
    <t>水蒸気分圧(fugacity)</t>
    <rPh sb="0" eb="3">
      <t>スイジョウキ</t>
    </rPh>
    <rPh sb="3" eb="5">
      <t>ブンアツ</t>
    </rPh>
    <phoneticPr fontId="2"/>
  </si>
  <si>
    <t>OK</t>
    <phoneticPr fontId="2"/>
  </si>
  <si>
    <r>
      <t>Hs</t>
    </r>
    <r>
      <rPr>
        <sz val="10"/>
        <rFont val="ＭＳ Ｐゴシック"/>
        <family val="3"/>
        <charset val="128"/>
      </rPr>
      <t>=</t>
    </r>
    <phoneticPr fontId="2"/>
  </si>
  <si>
    <r>
      <t>Ts</t>
    </r>
    <r>
      <rPr>
        <sz val="10"/>
        <rFont val="ＭＳ Ｐゴシック"/>
        <family val="3"/>
        <charset val="128"/>
      </rPr>
      <t>=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</si>
</sst>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0_ "/>
    <numFmt numFmtId="178" formatCode="0.0000_ "/>
  </numFmts>
  <fonts count="11" x14ac:knownFonts="1"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vertAlign val="subscript"/>
      <sz val="10"/>
      <name val="ＭＳ Ｐゴシック"/>
      <family val="3"/>
      <charset val="128"/>
    </font>
    <font>
      <sz val="10"/>
      <name val="Arial"/>
      <family val="2"/>
    </font>
    <font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10917794299801"/>
          <c:y val="5.0411053990152069E-2"/>
          <c:w val="0.7502003431177221"/>
          <c:h val="0.7472180646840632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例題16断熱増湿!$J$2:$J$8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xVal>
          <c:yVal>
            <c:numRef>
              <c:f>例題16断熱増湿!$K$2:$K$8</c:f>
              <c:numCache>
                <c:formatCode>General</c:formatCode>
                <c:ptCount val="7"/>
                <c:pt idx="0">
                  <c:v>7.4999999999999997E-3</c:v>
                </c:pt>
                <c:pt idx="1">
                  <c:v>1.0500000000000001E-2</c:v>
                </c:pt>
                <c:pt idx="2">
                  <c:v>1.4500000000000001E-2</c:v>
                </c:pt>
                <c:pt idx="3">
                  <c:v>1.9900000000000001E-2</c:v>
                </c:pt>
                <c:pt idx="4">
                  <c:v>2.7E-2</c:v>
                </c:pt>
                <c:pt idx="5">
                  <c:v>3.6299999999999999E-2</c:v>
                </c:pt>
                <c:pt idx="6">
                  <c:v>4.8599999999999997E-2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6-4378-8ADE-83D05EA0A5E3}"/>
            </c:ext>
          </c:extLst>
        </c:ser>
        <c:ser>
          <c:idx val="2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(例題16断熱増湿!$B$9,例題16断熱増湿!$B$11)</c:f>
              <c:numCache>
                <c:formatCode>0.00_ </c:formatCode>
                <c:ptCount val="2"/>
                <c:pt idx="0">
                  <c:v>30</c:v>
                </c:pt>
                <c:pt idx="1">
                  <c:v>15.653264233253342</c:v>
                </c:pt>
              </c:numCache>
            </c:numRef>
          </c:xVal>
          <c:yVal>
            <c:numRef>
              <c:f>(例題16断熱増湿!$B$8,例題16断熱増湿!$B$10)</c:f>
              <c:numCache>
                <c:formatCode>0.0000_ </c:formatCode>
                <c:ptCount val="2"/>
                <c:pt idx="0">
                  <c:v>5.0000000000000001E-3</c:v>
                </c:pt>
                <c:pt idx="1">
                  <c:v>1.0937162582634606E-2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06-4378-8ADE-83D05EA0A5E3}"/>
            </c:ext>
          </c:extLst>
        </c:ser>
        <c:ser>
          <c:idx val="1"/>
          <c:order val="2"/>
          <c:spPr>
            <a:ln w="952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例題16断熱増湿!$O$1:$O$2</c:f>
              <c:numCache>
                <c:formatCode>General</c:formatCode>
                <c:ptCount val="2"/>
                <c:pt idx="0">
                  <c:v>30</c:v>
                </c:pt>
                <c:pt idx="1">
                  <c:v>18.100000000000001</c:v>
                </c:pt>
              </c:numCache>
            </c:numRef>
          </c:xVal>
          <c:yVal>
            <c:numRef>
              <c:f>例題16断熱増湿!$P$1:$P$2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75-4E6F-9E54-055C20A43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6297232"/>
        <c:axId val="1"/>
      </c:scatterChart>
      <c:valAx>
        <c:axId val="1256297232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 [℃]</a:t>
                </a:r>
              </a:p>
            </c:rich>
          </c:tx>
          <c:layout>
            <c:manualLayout>
              <c:xMode val="edge"/>
              <c:yMode val="edge"/>
              <c:x val="0.52514003169525847"/>
              <c:y val="0.89211730765059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3.0000000000000006E-2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sz="1000"/>
                  <a:t>絶対湿度 </a:t>
                </a:r>
                <a:r>
                  <a:rPr lang="en-US" sz="1000"/>
                  <a:t>H [kg/kg]</a:t>
                </a:r>
              </a:p>
            </c:rich>
          </c:tx>
          <c:layout>
            <c:manualLayout>
              <c:xMode val="edge"/>
              <c:yMode val="edge"/>
              <c:x val="2.5925925925925925E-2"/>
              <c:y val="0.21653543307086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6297232"/>
        <c:crosses val="autoZero"/>
        <c:crossBetween val="midCat"/>
        <c:majorUnit val="5.000000000000001E-3"/>
        <c:minorUnit val="1.0000000000000002E-3"/>
      </c:valAx>
      <c:spPr>
        <a:noFill/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10917794299801"/>
          <c:y val="5.0411053990152069E-2"/>
          <c:w val="0.7502003431177221"/>
          <c:h val="0.7472180646840632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例題16断熱増湿!$J$2:$J$8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xVal>
          <c:yVal>
            <c:numRef>
              <c:f>例題16断熱増湿!$K$2:$K$8</c:f>
              <c:numCache>
                <c:formatCode>General</c:formatCode>
                <c:ptCount val="7"/>
                <c:pt idx="0">
                  <c:v>7.4999999999999997E-3</c:v>
                </c:pt>
                <c:pt idx="1">
                  <c:v>1.0500000000000001E-2</c:v>
                </c:pt>
                <c:pt idx="2">
                  <c:v>1.4500000000000001E-2</c:v>
                </c:pt>
                <c:pt idx="3">
                  <c:v>1.9900000000000001E-2</c:v>
                </c:pt>
                <c:pt idx="4">
                  <c:v>2.7E-2</c:v>
                </c:pt>
                <c:pt idx="5">
                  <c:v>3.6299999999999999E-2</c:v>
                </c:pt>
                <c:pt idx="6">
                  <c:v>4.8599999999999997E-2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C1-4F05-872D-1BCD21EDA3DD}"/>
            </c:ext>
          </c:extLst>
        </c:ser>
        <c:ser>
          <c:idx val="5"/>
          <c:order val="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例題16断熱増湿!$O$1:$O$2</c:f>
              <c:numCache>
                <c:formatCode>General</c:formatCode>
                <c:ptCount val="2"/>
                <c:pt idx="0">
                  <c:v>30</c:v>
                </c:pt>
                <c:pt idx="1">
                  <c:v>18.100000000000001</c:v>
                </c:pt>
              </c:numCache>
            </c:numRef>
          </c:xVal>
          <c:yVal>
            <c:numRef>
              <c:f>例題16断熱増湿!$P$1:$P$2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C1-4F05-872D-1BCD21EDA3DD}"/>
            </c:ext>
          </c:extLst>
        </c:ser>
        <c:ser>
          <c:idx val="0"/>
          <c:order val="2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例題16断熱増湿!$J$2:$J$8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xVal>
          <c:yVal>
            <c:numRef>
              <c:f>例題16断熱増湿!$K$2:$K$8</c:f>
              <c:numCache>
                <c:formatCode>General</c:formatCode>
                <c:ptCount val="7"/>
                <c:pt idx="0">
                  <c:v>7.4999999999999997E-3</c:v>
                </c:pt>
                <c:pt idx="1">
                  <c:v>1.0500000000000001E-2</c:v>
                </c:pt>
                <c:pt idx="2">
                  <c:v>1.4500000000000001E-2</c:v>
                </c:pt>
                <c:pt idx="3">
                  <c:v>1.9900000000000001E-2</c:v>
                </c:pt>
                <c:pt idx="4">
                  <c:v>2.7E-2</c:v>
                </c:pt>
                <c:pt idx="5">
                  <c:v>3.6299999999999999E-2</c:v>
                </c:pt>
                <c:pt idx="6">
                  <c:v>4.8599999999999997E-2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C1-4F05-872D-1BCD21EDA3DD}"/>
            </c:ext>
          </c:extLst>
        </c:ser>
        <c:ser>
          <c:idx val="2"/>
          <c:order val="3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例題16断熱増湿!$O$4:$O$5</c:f>
              <c:numCache>
                <c:formatCode>General</c:formatCode>
                <c:ptCount val="2"/>
                <c:pt idx="0">
                  <c:v>30</c:v>
                </c:pt>
                <c:pt idx="1">
                  <c:v>18.5</c:v>
                </c:pt>
              </c:numCache>
            </c:numRef>
          </c:xVal>
          <c:yVal>
            <c:numRef>
              <c:f>例題16断熱増湿!$P$4:$P$5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C1-4F05-872D-1BCD21EDA3DD}"/>
            </c:ext>
          </c:extLst>
        </c:ser>
        <c:ser>
          <c:idx val="1"/>
          <c:order val="4"/>
          <c:spPr>
            <a:ln w="952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例題16断熱増湿!$O$1:$O$2</c:f>
              <c:numCache>
                <c:formatCode>General</c:formatCode>
                <c:ptCount val="2"/>
                <c:pt idx="0">
                  <c:v>30</c:v>
                </c:pt>
                <c:pt idx="1">
                  <c:v>18.100000000000001</c:v>
                </c:pt>
              </c:numCache>
            </c:numRef>
          </c:xVal>
          <c:yVal>
            <c:numRef>
              <c:f>例題16断熱増湿!$P$1:$P$2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C1-4F05-872D-1BCD21EDA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6297232"/>
        <c:axId val="1"/>
      </c:scatterChart>
      <c:valAx>
        <c:axId val="1256297232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 [℃]</a:t>
                </a:r>
              </a:p>
            </c:rich>
          </c:tx>
          <c:layout>
            <c:manualLayout>
              <c:xMode val="edge"/>
              <c:yMode val="edge"/>
              <c:x val="0.52514003169525847"/>
              <c:y val="0.89211730765059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3.0000000000000006E-2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sz="1000"/>
                  <a:t>絶対湿度 </a:t>
                </a:r>
                <a:r>
                  <a:rPr lang="en-US" sz="1000"/>
                  <a:t>H [kg/kg]</a:t>
                </a:r>
              </a:p>
            </c:rich>
          </c:tx>
          <c:layout>
            <c:manualLayout>
              <c:xMode val="edge"/>
              <c:yMode val="edge"/>
              <c:x val="2.5925925925925925E-2"/>
              <c:y val="0.21653543307086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6297232"/>
        <c:crosses val="autoZero"/>
        <c:crossBetween val="midCat"/>
        <c:majorUnit val="5.000000000000001E-3"/>
        <c:minorUnit val="1.0000000000000002E-3"/>
      </c:valAx>
      <c:spPr>
        <a:noFill/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77188</xdr:rowOff>
    </xdr:from>
    <xdr:to>
      <xdr:col>6</xdr:col>
      <xdr:colOff>318052</xdr:colOff>
      <xdr:row>31</xdr:row>
      <xdr:rowOff>39419</xdr:rowOff>
    </xdr:to>
    <xdr:graphicFrame macro="">
      <xdr:nvGraphicFramePr>
        <xdr:cNvPr id="103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1</xdr:colOff>
      <xdr:row>0</xdr:row>
      <xdr:rowOff>39755</xdr:rowOff>
    </xdr:from>
    <xdr:to>
      <xdr:col>22</xdr:col>
      <xdr:colOff>238539</xdr:colOff>
      <xdr:row>2</xdr:row>
      <xdr:rowOff>168700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0206" y="39755"/>
          <a:ext cx="1789043" cy="431095"/>
        </a:xfrm>
        <a:prstGeom prst="rect">
          <a:avLst/>
        </a:prstGeom>
      </xdr:spPr>
    </xdr:pic>
    <xdr:clientData/>
  </xdr:twoCellAnchor>
  <xdr:twoCellAnchor editAs="oneCell">
    <xdr:from>
      <xdr:col>19</xdr:col>
      <xdr:colOff>39757</xdr:colOff>
      <xdr:row>3</xdr:row>
      <xdr:rowOff>135173</xdr:rowOff>
    </xdr:from>
    <xdr:to>
      <xdr:col>22</xdr:col>
      <xdr:colOff>310101</xdr:colOff>
      <xdr:row>7</xdr:row>
      <xdr:rowOff>101217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29962" y="636105"/>
          <a:ext cx="1820849" cy="578295"/>
        </a:xfrm>
        <a:prstGeom prst="rect">
          <a:avLst/>
        </a:prstGeom>
      </xdr:spPr>
    </xdr:pic>
    <xdr:clientData/>
  </xdr:twoCellAnchor>
  <xdr:twoCellAnchor editAs="oneCell">
    <xdr:from>
      <xdr:col>16</xdr:col>
      <xdr:colOff>491241</xdr:colOff>
      <xdr:row>13</xdr:row>
      <xdr:rowOff>8117</xdr:rowOff>
    </xdr:from>
    <xdr:to>
      <xdr:col>24</xdr:col>
      <xdr:colOff>61208</xdr:colOff>
      <xdr:row>16</xdr:row>
      <xdr:rowOff>77661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1866" y="2036942"/>
          <a:ext cx="3837167" cy="526744"/>
        </a:xfrm>
        <a:prstGeom prst="rect">
          <a:avLst/>
        </a:prstGeom>
      </xdr:spPr>
    </xdr:pic>
    <xdr:clientData/>
  </xdr:twoCellAnchor>
  <xdr:twoCellAnchor editAs="oneCell">
    <xdr:from>
      <xdr:col>17</xdr:col>
      <xdr:colOff>123991</xdr:colOff>
      <xdr:row>17</xdr:row>
      <xdr:rowOff>85973</xdr:rowOff>
    </xdr:from>
    <xdr:to>
      <xdr:col>27</xdr:col>
      <xdr:colOff>171698</xdr:colOff>
      <xdr:row>21</xdr:row>
      <xdr:rowOff>35122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468016" y="2724398"/>
          <a:ext cx="5381707" cy="558749"/>
        </a:xfrm>
        <a:prstGeom prst="rect">
          <a:avLst/>
        </a:prstGeom>
      </xdr:spPr>
    </xdr:pic>
    <xdr:clientData/>
  </xdr:twoCellAnchor>
  <xdr:twoCellAnchor editAs="oneCell">
    <xdr:from>
      <xdr:col>2</xdr:col>
      <xdr:colOff>429371</xdr:colOff>
      <xdr:row>10</xdr:row>
      <xdr:rowOff>63609</xdr:rowOff>
    </xdr:from>
    <xdr:to>
      <xdr:col>4</xdr:col>
      <xdr:colOff>210656</xdr:colOff>
      <xdr:row>11</xdr:row>
      <xdr:rowOff>144348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385" y="1677724"/>
          <a:ext cx="814954" cy="231814"/>
        </a:xfrm>
        <a:prstGeom prst="rect">
          <a:avLst/>
        </a:prstGeom>
      </xdr:spPr>
    </xdr:pic>
    <xdr:clientData/>
  </xdr:twoCellAnchor>
  <xdr:twoCellAnchor editAs="oneCell">
    <xdr:from>
      <xdr:col>2</xdr:col>
      <xdr:colOff>326004</xdr:colOff>
      <xdr:row>4</xdr:row>
      <xdr:rowOff>47708</xdr:rowOff>
    </xdr:from>
    <xdr:to>
      <xdr:col>5</xdr:col>
      <xdr:colOff>371496</xdr:colOff>
      <xdr:row>6</xdr:row>
      <xdr:rowOff>89447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0018" y="707666"/>
          <a:ext cx="1595996" cy="343889"/>
        </a:xfrm>
        <a:prstGeom prst="rect">
          <a:avLst/>
        </a:prstGeom>
      </xdr:spPr>
    </xdr:pic>
    <xdr:clientData/>
  </xdr:twoCellAnchor>
  <xdr:twoCellAnchor>
    <xdr:from>
      <xdr:col>6</xdr:col>
      <xdr:colOff>359063</xdr:colOff>
      <xdr:row>15</xdr:row>
      <xdr:rowOff>87326</xdr:rowOff>
    </xdr:from>
    <xdr:to>
      <xdr:col>13</xdr:col>
      <xdr:colOff>430624</xdr:colOff>
      <xdr:row>31</xdr:row>
      <xdr:rowOff>50882</xdr:rowOff>
    </xdr:to>
    <xdr:graphicFrame macro="">
      <xdr:nvGraphicFramePr>
        <xdr:cNvPr id="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0.69753</cdr:x>
      <cdr:y>0.55718</cdr:y>
    </cdr:from>
    <cdr:to>
      <cdr:x>0.88642</cdr:x>
      <cdr:y>0.66242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01192" y="1794287"/>
          <a:ext cx="704402" cy="338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(T1, H1)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0.25203</cdr:x>
      <cdr:y>0.39193</cdr:y>
    </cdr:from>
    <cdr:to>
      <cdr:x>0.47079</cdr:x>
      <cdr:y>0.49741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96869" y="940868"/>
          <a:ext cx="778470" cy="25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0.30573</cdr:x>
      <cdr:y>0.66947</cdr:y>
    </cdr:from>
    <cdr:to>
      <cdr:x>0.66128</cdr:x>
      <cdr:y>0.78306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90575" y="15906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断熱冷却線</a:t>
          </a:r>
        </a:p>
      </cdr:txBody>
    </cdr:sp>
  </cdr:relSizeAnchor>
  <cdr:relSizeAnchor xmlns:cdr="http://schemas.openxmlformats.org/drawingml/2006/chartDrawing">
    <cdr:from>
      <cdr:x>0.47997</cdr:x>
      <cdr:y>0.04832</cdr:y>
    </cdr:from>
    <cdr:to>
      <cdr:x>0.83553</cdr:x>
      <cdr:y>0.16167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783244" y="110426"/>
          <a:ext cx="1321023" cy="259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飽和湿度線</a:t>
          </a:r>
        </a:p>
      </cdr:txBody>
    </cdr:sp>
  </cdr:relSizeAnchor>
  <cdr:relSizeAnchor xmlns:cdr="http://schemas.openxmlformats.org/drawingml/2006/chartDrawing">
    <cdr:from>
      <cdr:x>0.50573</cdr:x>
      <cdr:y>0.60456</cdr:y>
    </cdr:from>
    <cdr:to>
      <cdr:x>0.54623</cdr:x>
      <cdr:y>0.66553</cdr:y>
    </cdr:to>
    <cdr:cxnSp macro="">
      <cdr:nvCxnSpPr>
        <cdr:cNvPr id="7" name="直線コネクタ 6"/>
        <cdr:cNvCxnSpPr/>
      </cdr:nvCxnSpPr>
      <cdr:spPr>
        <a:xfrm xmlns:a="http://schemas.openxmlformats.org/drawingml/2006/main" flipH="1">
          <a:off x="1304925" y="1438275"/>
          <a:ext cx="104775" cy="142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0.74124</cdr:x>
      <cdr:y>0.54073</cdr:y>
    </cdr:from>
    <cdr:to>
      <cdr:x>0.93013</cdr:x>
      <cdr:y>0.64597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21876" y="1320664"/>
          <a:ext cx="719098" cy="257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0.28877</cdr:x>
      <cdr:y>0.53158</cdr:y>
    </cdr:from>
    <cdr:to>
      <cdr:x>0.50753</cdr:x>
      <cdr:y>0.63706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99356" y="1298305"/>
          <a:ext cx="832812" cy="25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0.35519</cdr:x>
      <cdr:y>0.67523</cdr:y>
    </cdr:from>
    <cdr:to>
      <cdr:x>0.56488</cdr:x>
      <cdr:y>0.78388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352214" y="1649157"/>
          <a:ext cx="798283" cy="26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電卓計算</a:t>
          </a:r>
        </a:p>
      </cdr:txBody>
    </cdr:sp>
  </cdr:relSizeAnchor>
  <cdr:relSizeAnchor xmlns:cdr="http://schemas.openxmlformats.org/drawingml/2006/chartDrawing">
    <cdr:from>
      <cdr:x>0.41989</cdr:x>
      <cdr:y>0.54737</cdr:y>
    </cdr:from>
    <cdr:to>
      <cdr:x>0.43948</cdr:x>
      <cdr:y>0.68128</cdr:y>
    </cdr:to>
    <cdr:cxnSp macro="">
      <cdr:nvCxnSpPr>
        <cdr:cNvPr id="7" name="直線コネクタ 6"/>
        <cdr:cNvCxnSpPr/>
      </cdr:nvCxnSpPr>
      <cdr:spPr>
        <a:xfrm xmlns:a="http://schemas.openxmlformats.org/drawingml/2006/main" flipH="1">
          <a:off x="1598509" y="1336858"/>
          <a:ext cx="74593" cy="32706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0.57251</cdr:x>
      <cdr:y>0.68592</cdr:y>
    </cdr:from>
    <cdr:to>
      <cdr:x>0.78615</cdr:x>
      <cdr:y>0.78465</cdr:y>
    </cdr:to>
    <cdr:sp macro="" textlink="">
      <cdr:nvSpPr>
        <cdr:cNvPr id="9" name="テキスト ボックス 3"/>
        <cdr:cNvSpPr txBox="1"/>
      </cdr:nvSpPr>
      <cdr:spPr>
        <a:xfrm xmlns:a="http://schemas.openxmlformats.org/drawingml/2006/main">
          <a:off x="2179522" y="1675248"/>
          <a:ext cx="813309" cy="241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断熱冷却線</a:t>
          </a:r>
        </a:p>
      </cdr:txBody>
    </cdr:sp>
  </cdr:relSizeAnchor>
  <cdr:relSizeAnchor xmlns:cdr="http://schemas.openxmlformats.org/drawingml/2006/chartDrawing">
    <cdr:from>
      <cdr:x>0.57676</cdr:x>
      <cdr:y>0.06433</cdr:y>
    </cdr:from>
    <cdr:to>
      <cdr:x>0.82081</cdr:x>
      <cdr:y>0.17382</cdr:y>
    </cdr:to>
    <cdr:sp macro="" textlink="">
      <cdr:nvSpPr>
        <cdr:cNvPr id="10" name="テキスト ボックス 4"/>
        <cdr:cNvSpPr txBox="1"/>
      </cdr:nvSpPr>
      <cdr:spPr>
        <a:xfrm xmlns:a="http://schemas.openxmlformats.org/drawingml/2006/main">
          <a:off x="2195689" y="157121"/>
          <a:ext cx="929116" cy="26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飽和湿度線</a:t>
          </a:r>
        </a:p>
      </cdr:txBody>
    </cdr:sp>
  </cdr:relSizeAnchor>
  <cdr:relSizeAnchor xmlns:cdr="http://schemas.openxmlformats.org/drawingml/2006/chartDrawing">
    <cdr:from>
      <cdr:x>0.63542</cdr:x>
      <cdr:y>0.61866</cdr:y>
    </cdr:from>
    <cdr:to>
      <cdr:x>0.63968</cdr:x>
      <cdr:y>0.69772</cdr:y>
    </cdr:to>
    <cdr:cxnSp macro="">
      <cdr:nvCxnSpPr>
        <cdr:cNvPr id="11" name="直線コネクタ 6"/>
        <cdr:cNvCxnSpPr/>
      </cdr:nvCxnSpPr>
      <cdr:spPr>
        <a:xfrm xmlns:a="http://schemas.openxmlformats.org/drawingml/2006/main" flipH="1">
          <a:off x="2419035" y="1510975"/>
          <a:ext cx="16199" cy="19311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0.46661</cdr:x>
      <cdr:y>0.46279</cdr:y>
    </cdr:from>
    <cdr:to>
      <cdr:x>0.58568</cdr:x>
      <cdr:y>0.53797</cdr:y>
    </cdr:to>
    <cdr:cxnSp macro="">
      <cdr:nvCxnSpPr>
        <cdr:cNvPr id="15" name="直線コネクタ 14"/>
        <cdr:cNvCxnSpPr/>
      </cdr:nvCxnSpPr>
      <cdr:spPr>
        <a:xfrm xmlns:a="http://schemas.openxmlformats.org/drawingml/2006/main" flipH="1">
          <a:off x="1776385" y="1130291"/>
          <a:ext cx="453299" cy="1836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0.57826</cdr:x>
      <cdr:y>0.40506</cdr:y>
    </cdr:from>
    <cdr:to>
      <cdr:x>0.78795</cdr:x>
      <cdr:y>0.51371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2201431" y="989293"/>
          <a:ext cx="798283" cy="26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計算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zoomScale="95" zoomScaleNormal="95" workbookViewId="0">
      <selection activeCell="H10" sqref="H10"/>
    </sheetView>
  </sheetViews>
  <sheetFormatPr defaultColWidth="9.28515625" defaultRowHeight="12" x14ac:dyDescent="0.15"/>
  <cols>
    <col min="1" max="1" width="14.140625" style="1" customWidth="1"/>
    <col min="2" max="16384" width="9.28515625" style="1"/>
  </cols>
  <sheetData>
    <row r="1" spans="1:16" x14ac:dyDescent="0.15">
      <c r="A1" s="1" t="s">
        <v>0</v>
      </c>
      <c r="J1" s="1" t="s">
        <v>2</v>
      </c>
      <c r="K1" s="1" t="s">
        <v>3</v>
      </c>
      <c r="L1" s="1" t="s">
        <v>4</v>
      </c>
      <c r="O1" s="1">
        <v>30</v>
      </c>
      <c r="P1" s="1">
        <v>5.0000000000000001E-3</v>
      </c>
    </row>
    <row r="2" spans="1:16" x14ac:dyDescent="0.15">
      <c r="A2" s="2" t="s">
        <v>12</v>
      </c>
      <c r="B2" s="3">
        <v>30</v>
      </c>
      <c r="C2" s="1" t="s">
        <v>5</v>
      </c>
      <c r="J2" s="1">
        <v>10</v>
      </c>
      <c r="K2" s="1">
        <v>7.4999999999999997E-3</v>
      </c>
      <c r="L2" s="1">
        <v>3.0000000000000001E-3</v>
      </c>
      <c r="O2" s="1">
        <v>18.100000000000001</v>
      </c>
      <c r="P2" s="1">
        <v>0.01</v>
      </c>
    </row>
    <row r="3" spans="1:16" ht="15.6" x14ac:dyDescent="0.15">
      <c r="A3" s="2" t="s">
        <v>7</v>
      </c>
      <c r="B3" s="4">
        <f>0.001*EXP(23.1964-3816.44/(-46.13+(B2+273.15)))</f>
        <v>4.2200171017748547</v>
      </c>
      <c r="C3" s="1" t="s">
        <v>6</v>
      </c>
      <c r="J3" s="1">
        <v>15</v>
      </c>
      <c r="K3" s="1">
        <v>1.0500000000000001E-2</v>
      </c>
      <c r="L3" s="1">
        <v>4.1000000000000003E-3</v>
      </c>
    </row>
    <row r="4" spans="1:16" ht="13.2" x14ac:dyDescent="0.15">
      <c r="A4" s="5" t="s">
        <v>9</v>
      </c>
      <c r="B4" s="1">
        <v>19</v>
      </c>
      <c r="C4" s="1" t="s">
        <v>8</v>
      </c>
      <c r="J4" s="1">
        <v>20</v>
      </c>
      <c r="K4" s="1">
        <v>1.4500000000000001E-2</v>
      </c>
      <c r="L4" s="1">
        <v>5.7000000000000002E-3</v>
      </c>
      <c r="O4" s="1">
        <v>30</v>
      </c>
      <c r="P4" s="1">
        <v>5.0000000000000001E-3</v>
      </c>
    </row>
    <row r="5" spans="1:16" x14ac:dyDescent="0.15">
      <c r="A5" s="2" t="s">
        <v>11</v>
      </c>
      <c r="B5" s="6">
        <f>(18/29)/((101.3/(B3*B4*0.01))-1)</f>
        <v>4.9520389264492886E-3</v>
      </c>
      <c r="C5" s="1" t="s">
        <v>10</v>
      </c>
      <c r="J5" s="1">
        <v>25</v>
      </c>
      <c r="K5" s="1">
        <v>1.9900000000000001E-2</v>
      </c>
      <c r="L5" s="1">
        <v>7.7999999999999996E-3</v>
      </c>
      <c r="O5" s="1">
        <v>18.5</v>
      </c>
      <c r="P5" s="1">
        <v>0.01</v>
      </c>
    </row>
    <row r="6" spans="1:16" x14ac:dyDescent="0.15">
      <c r="J6" s="1">
        <v>30</v>
      </c>
      <c r="K6" s="1">
        <v>2.7E-2</v>
      </c>
      <c r="L6" s="1">
        <v>1.0500000000000001E-2</v>
      </c>
    </row>
    <row r="7" spans="1:16" x14ac:dyDescent="0.15">
      <c r="A7" s="1" t="s">
        <v>1</v>
      </c>
      <c r="J7" s="1">
        <v>35</v>
      </c>
      <c r="K7" s="1">
        <v>3.6299999999999999E-2</v>
      </c>
      <c r="L7" s="1">
        <v>1.4E-2</v>
      </c>
    </row>
    <row r="8" spans="1:16" x14ac:dyDescent="0.15">
      <c r="A8" s="2" t="s">
        <v>29</v>
      </c>
      <c r="B8" s="6">
        <v>5.0000000000000001E-3</v>
      </c>
      <c r="C8" s="1" t="s">
        <v>10</v>
      </c>
      <c r="J8" s="1">
        <v>40</v>
      </c>
      <c r="K8" s="1">
        <v>4.8599999999999997E-2</v>
      </c>
      <c r="L8" s="1">
        <v>1.8599999999999998E-2</v>
      </c>
    </row>
    <row r="9" spans="1:16" x14ac:dyDescent="0.15">
      <c r="A9" s="2" t="s">
        <v>30</v>
      </c>
      <c r="B9" s="3">
        <v>30</v>
      </c>
      <c r="C9" s="1" t="s">
        <v>5</v>
      </c>
    </row>
    <row r="10" spans="1:16" x14ac:dyDescent="0.15">
      <c r="A10" s="2" t="s">
        <v>47</v>
      </c>
      <c r="B10" s="6">
        <v>1.0937162582634606E-2</v>
      </c>
      <c r="C10" s="1" t="s">
        <v>10</v>
      </c>
      <c r="N10" s="1" t="s">
        <v>33</v>
      </c>
      <c r="O10" s="1">
        <v>2426</v>
      </c>
      <c r="P10" s="1" t="s">
        <v>34</v>
      </c>
    </row>
    <row r="11" spans="1:16" x14ac:dyDescent="0.15">
      <c r="A11" s="2" t="s">
        <v>48</v>
      </c>
      <c r="B11" s="3">
        <v>15.653264233253342</v>
      </c>
      <c r="C11" s="1" t="s">
        <v>5</v>
      </c>
      <c r="N11" s="1" t="s">
        <v>35</v>
      </c>
      <c r="O11" s="1">
        <v>1.0189999999999999</v>
      </c>
      <c r="P11" s="1" t="s">
        <v>36</v>
      </c>
    </row>
    <row r="12" spans="1:16" x14ac:dyDescent="0.15">
      <c r="A12" s="1" t="s">
        <v>13</v>
      </c>
      <c r="B12" s="1">
        <f>(2502-2.39*B11)*(B10-B8)-(1.005+1.884*((B8+B10)/2))*(B9-B11)</f>
        <v>-1.1904207047663817E-3</v>
      </c>
      <c r="N12" s="1" t="s">
        <v>37</v>
      </c>
      <c r="O12" s="1">
        <v>0.01</v>
      </c>
      <c r="P12" s="1" t="s">
        <v>39</v>
      </c>
    </row>
    <row r="13" spans="1:16" x14ac:dyDescent="0.15">
      <c r="A13" s="1" t="s">
        <v>14</v>
      </c>
      <c r="B13" s="1">
        <f>(B10-18/29/(101.3/(0.001*EXP(23.1964-3816.44/(-46.13+(B11+273.15))))-1))*1000</f>
        <v>-3.3735724714288595E-4</v>
      </c>
      <c r="N13" s="1" t="s">
        <v>38</v>
      </c>
      <c r="O13" s="1">
        <v>5.0000000000000001E-3</v>
      </c>
      <c r="P13" s="1" t="s">
        <v>40</v>
      </c>
    </row>
    <row r="14" spans="1:16" x14ac:dyDescent="0.15">
      <c r="A14" s="7"/>
      <c r="B14" s="1">
        <f>SUMSQ(B12:B13)</f>
        <v>1.5309113665363154E-6</v>
      </c>
      <c r="N14" s="1" t="s">
        <v>41</v>
      </c>
      <c r="O14" s="1">
        <v>30</v>
      </c>
      <c r="P14" s="1" t="s">
        <v>42</v>
      </c>
    </row>
    <row r="15" spans="1:16" x14ac:dyDescent="0.15">
      <c r="N15" s="1" t="s">
        <v>43</v>
      </c>
      <c r="O15" s="1">
        <f>O14-(O10/O11)*(O12-O13)</f>
        <v>18.096172718351326</v>
      </c>
      <c r="P15" s="1" t="s">
        <v>44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17" zoomScaleNormal="117" workbookViewId="0">
      <selection activeCell="D20" sqref="D20"/>
    </sheetView>
  </sheetViews>
  <sheetFormatPr defaultColWidth="9.140625" defaultRowHeight="13.2" x14ac:dyDescent="0.15"/>
  <cols>
    <col min="1" max="2" width="9.140625" style="8"/>
    <col min="3" max="3" width="19.140625" style="8" customWidth="1"/>
    <col min="4" max="4" width="21" style="8" customWidth="1"/>
    <col min="5" max="5" width="14.7109375" style="8" customWidth="1"/>
    <col min="6" max="6" width="14" style="8" bestFit="1" customWidth="1"/>
    <col min="7" max="16384" width="9.140625" style="8"/>
  </cols>
  <sheetData>
    <row r="1" spans="1:6" x14ac:dyDescent="0.15">
      <c r="A1" s="8" t="s">
        <v>15</v>
      </c>
      <c r="C1" s="9" t="s">
        <v>21</v>
      </c>
    </row>
    <row r="2" spans="1:6" x14ac:dyDescent="0.15">
      <c r="C2" s="8" t="s">
        <v>17</v>
      </c>
      <c r="D2" s="9" t="s">
        <v>28</v>
      </c>
    </row>
    <row r="3" spans="1:6" x14ac:dyDescent="0.15">
      <c r="C3" s="8" t="s">
        <v>16</v>
      </c>
      <c r="E3" s="9" t="s">
        <v>31</v>
      </c>
    </row>
    <row r="4" spans="1:6" x14ac:dyDescent="0.15">
      <c r="C4" s="8" t="s">
        <v>45</v>
      </c>
      <c r="F4" s="10" t="s">
        <v>20</v>
      </c>
    </row>
    <row r="5" spans="1:6" x14ac:dyDescent="0.15">
      <c r="B5" s="8" t="s">
        <v>18</v>
      </c>
      <c r="C5" s="8" t="s">
        <v>19</v>
      </c>
      <c r="D5" s="8" t="s">
        <v>19</v>
      </c>
      <c r="E5" s="8" t="s">
        <v>32</v>
      </c>
      <c r="F5" s="8" t="s">
        <v>6</v>
      </c>
    </row>
    <row r="6" spans="1:6" x14ac:dyDescent="0.15">
      <c r="B6" s="8">
        <v>9.85</v>
      </c>
      <c r="C6" s="8">
        <v>0.99</v>
      </c>
      <c r="D6" s="8">
        <v>1.31</v>
      </c>
      <c r="E6" s="8">
        <v>1.21</v>
      </c>
      <c r="F6" s="11">
        <v>1.19</v>
      </c>
    </row>
    <row r="7" spans="1:6" x14ac:dyDescent="0.15">
      <c r="B7" s="8">
        <v>23.26</v>
      </c>
      <c r="C7" s="8">
        <v>2.41</v>
      </c>
      <c r="D7" s="8">
        <v>3.14</v>
      </c>
      <c r="E7" s="8">
        <v>2.85</v>
      </c>
      <c r="F7" s="11">
        <v>2.83</v>
      </c>
    </row>
    <row r="8" spans="1:6" x14ac:dyDescent="0.15">
      <c r="B8" s="8">
        <v>25</v>
      </c>
      <c r="E8" s="8">
        <v>3.16</v>
      </c>
      <c r="F8" s="11">
        <v>3.14</v>
      </c>
    </row>
    <row r="9" spans="1:6" x14ac:dyDescent="0.15">
      <c r="B9" s="8">
        <v>29.85</v>
      </c>
      <c r="C9" s="8">
        <v>3.54</v>
      </c>
      <c r="D9" s="8">
        <v>4.4400000000000004</v>
      </c>
      <c r="E9" s="8">
        <v>4.2300000000000004</v>
      </c>
      <c r="F9" s="11">
        <v>4.18</v>
      </c>
    </row>
    <row r="10" spans="1:6" x14ac:dyDescent="0.15">
      <c r="B10" s="8">
        <v>39.85</v>
      </c>
      <c r="C10" s="8">
        <v>6.44</v>
      </c>
      <c r="D10" s="8">
        <v>7.59</v>
      </c>
      <c r="E10" s="8">
        <v>7.29</v>
      </c>
      <c r="F10" s="11">
        <v>7.3</v>
      </c>
    </row>
    <row r="11" spans="1:6" x14ac:dyDescent="0.15">
      <c r="E11" s="9" t="s">
        <v>46</v>
      </c>
    </row>
    <row r="12" spans="1:6" x14ac:dyDescent="0.15">
      <c r="D12" s="8" t="s">
        <v>27</v>
      </c>
    </row>
    <row r="13" spans="1:6" x14ac:dyDescent="0.15">
      <c r="D13" s="8" t="s">
        <v>22</v>
      </c>
      <c r="F13" s="8" t="s">
        <v>24</v>
      </c>
    </row>
    <row r="14" spans="1:6" x14ac:dyDescent="0.15">
      <c r="D14" s="8" t="s">
        <v>23</v>
      </c>
      <c r="F14" s="8" t="s">
        <v>25</v>
      </c>
    </row>
    <row r="15" spans="1:6" x14ac:dyDescent="0.15">
      <c r="D15" s="8">
        <v>1.01E-3</v>
      </c>
      <c r="F15" s="8">
        <v>1.19E-5</v>
      </c>
    </row>
    <row r="16" spans="1:6" x14ac:dyDescent="0.15">
      <c r="D16" s="9" t="s">
        <v>26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ColWidth="9.140625" defaultRowHeight="13.2" x14ac:dyDescent="0.15"/>
  <cols>
    <col min="1" max="16384" width="9.140625" style="8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例題16断熱増湿</vt:lpstr>
      <vt:lpstr>COCO水蒸気圧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dcterms:created xsi:type="dcterms:W3CDTF">2006-05-03T06:04:24Z</dcterms:created>
  <dcterms:modified xsi:type="dcterms:W3CDTF">2018-01-20T07:26:35Z</dcterms:modified>
</cp:coreProperties>
</file>