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6" yWindow="360" windowWidth="16152" windowHeight="12432" activeTab="0"/>
  </bookViews>
  <sheets>
    <sheet name="クロスフロー濾過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aito</author>
  </authors>
  <commentList>
    <comment ref="G8" authorId="0">
      <text>
        <r>
          <rPr>
            <sz val="10"/>
            <rFont val="ＭＳ Ｐゴシック"/>
            <family val="3"/>
          </rPr>
          <t xml:space="preserve">=G7*G2*G6/G5
</t>
        </r>
      </text>
    </comment>
    <comment ref="B5" authorId="0">
      <text>
        <r>
          <rPr>
            <sz val="10"/>
            <rFont val="ＭＳ Ｐゴシック"/>
            <family val="3"/>
          </rPr>
          <t xml:space="preserve">=(G8*G5*G4/G6)/(B3+G7)-G3*G4
</t>
        </r>
      </text>
    </comment>
  </commentList>
</comments>
</file>

<file path=xl/sharedStrings.xml><?xml version="1.0" encoding="utf-8"?>
<sst xmlns="http://schemas.openxmlformats.org/spreadsheetml/2006/main" count="33" uniqueCount="32">
  <si>
    <t>積分刻み幅Δx</t>
  </si>
  <si>
    <t>微分方程式数</t>
  </si>
  <si>
    <t>定数</t>
  </si>
  <si>
    <t>微分方程式→</t>
  </si>
  <si>
    <t>計算結果</t>
  </si>
  <si>
    <t>t=</t>
  </si>
  <si>
    <t>b]</t>
  </si>
  <si>
    <t>積分区間t=[a,</t>
  </si>
  <si>
    <t>Lc=</t>
  </si>
  <si>
    <t>Lc'=</t>
  </si>
  <si>
    <t>Jv0=</t>
  </si>
  <si>
    <t>ΔP=</t>
  </si>
  <si>
    <t>Pa</t>
  </si>
  <si>
    <t>μ=</t>
  </si>
  <si>
    <t>Lm=</t>
  </si>
  <si>
    <t>m</t>
  </si>
  <si>
    <t>k=</t>
  </si>
  <si>
    <t>Jv</t>
  </si>
  <si>
    <t>Jv-kg/m2h</t>
  </si>
  <si>
    <t>h</t>
  </si>
  <si>
    <t>m3/m3</t>
  </si>
  <si>
    <t>データ</t>
  </si>
  <si>
    <t>[h]</t>
  </si>
  <si>
    <t>Jv kg/m2 h</t>
  </si>
  <si>
    <t>クロスフロー</t>
  </si>
  <si>
    <t>デッドエンド</t>
  </si>
  <si>
    <t>Lc[m]</t>
  </si>
  <si>
    <t>ｔ [s]</t>
  </si>
  <si>
    <t>Jv∞=J*=</t>
  </si>
  <si>
    <t>m3/(m2 s)</t>
  </si>
  <si>
    <t>Pas</t>
  </si>
  <si>
    <t>C=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</si>
</sst>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.00_);[Red]\(0.00\)"/>
    <numFmt numFmtId="180" formatCode="0_);[Red]\(0\)"/>
    <numFmt numFmtId="181" formatCode="0.0000_ 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_);[Red]\(0.000\)"/>
    <numFmt numFmtId="188" formatCode="0.000000_);[Red]\(0.000000\)"/>
    <numFmt numFmtId="189" formatCode="0.00000_);[Red]\(0.00000\)"/>
    <numFmt numFmtId="190" formatCode="0.0000_);[Red]\(0.0000\)"/>
    <numFmt numFmtId="191" formatCode="0_ "/>
    <numFmt numFmtId="192" formatCode="0.E+00"/>
    <numFmt numFmtId="193" formatCode="0.0E+00"/>
  </numFmts>
  <fonts count="42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8.7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60" applyFont="1">
      <alignment/>
      <protection/>
    </xf>
    <xf numFmtId="179" fontId="3" fillId="0" borderId="0" xfId="60" applyNumberFormat="1" applyFont="1">
      <alignment/>
      <protection/>
    </xf>
    <xf numFmtId="179" fontId="3" fillId="0" borderId="0" xfId="60" applyNumberFormat="1" applyFont="1" applyAlignment="1">
      <alignment horizontal="right"/>
      <protection/>
    </xf>
    <xf numFmtId="0" fontId="3" fillId="0" borderId="10" xfId="60" applyFont="1" applyBorder="1">
      <alignment/>
      <protection/>
    </xf>
    <xf numFmtId="0" fontId="3" fillId="0" borderId="11" xfId="60" applyFont="1" applyBorder="1">
      <alignment/>
      <protection/>
    </xf>
    <xf numFmtId="0" fontId="3" fillId="0" borderId="12" xfId="60" applyFont="1" applyBorder="1">
      <alignment/>
      <protection/>
    </xf>
    <xf numFmtId="0" fontId="3" fillId="0" borderId="13" xfId="60" applyFont="1" applyBorder="1">
      <alignment/>
      <protection/>
    </xf>
    <xf numFmtId="0" fontId="3" fillId="0" borderId="14" xfId="60" applyFont="1" applyBorder="1">
      <alignment/>
      <protection/>
    </xf>
    <xf numFmtId="0" fontId="3" fillId="0" borderId="15" xfId="60" applyFont="1" applyBorder="1">
      <alignment/>
      <protection/>
    </xf>
    <xf numFmtId="0" fontId="3" fillId="0" borderId="0" xfId="60" applyFont="1" applyAlignment="1">
      <alignment horizontal="right"/>
      <protection/>
    </xf>
    <xf numFmtId="11" fontId="3" fillId="0" borderId="16" xfId="60" applyNumberFormat="1" applyFont="1" applyBorder="1">
      <alignment/>
      <protection/>
    </xf>
    <xf numFmtId="0" fontId="3" fillId="0" borderId="0" xfId="60" applyNumberFormat="1" applyFont="1">
      <alignment/>
      <protection/>
    </xf>
    <xf numFmtId="11" fontId="3" fillId="0" borderId="13" xfId="60" applyNumberFormat="1" applyFont="1" applyBorder="1">
      <alignment/>
      <protection/>
    </xf>
    <xf numFmtId="179" fontId="3" fillId="0" borderId="0" xfId="60" applyNumberFormat="1" applyFont="1" applyBorder="1">
      <alignment/>
      <protection/>
    </xf>
    <xf numFmtId="176" fontId="3" fillId="0" borderId="0" xfId="60" applyNumberFormat="1" applyFont="1">
      <alignment/>
      <protection/>
    </xf>
    <xf numFmtId="187" fontId="3" fillId="0" borderId="0" xfId="60" applyNumberFormat="1" applyFont="1">
      <alignment/>
      <protection/>
    </xf>
    <xf numFmtId="0" fontId="3" fillId="0" borderId="0" xfId="60" applyFont="1" applyBorder="1">
      <alignment/>
      <protection/>
    </xf>
    <xf numFmtId="182" fontId="3" fillId="0" borderId="0" xfId="60" applyNumberFormat="1" applyFont="1">
      <alignment/>
      <protection/>
    </xf>
    <xf numFmtId="11" fontId="3" fillId="0" borderId="0" xfId="60" applyNumberFormat="1" applyFont="1">
      <alignment/>
      <protection/>
    </xf>
    <xf numFmtId="188" fontId="3" fillId="0" borderId="13" xfId="60" applyNumberFormat="1" applyFont="1" applyBorder="1">
      <alignment/>
      <protection/>
    </xf>
    <xf numFmtId="188" fontId="3" fillId="0" borderId="0" xfId="60" applyNumberFormat="1" applyFont="1">
      <alignment/>
      <protection/>
    </xf>
    <xf numFmtId="192" fontId="3" fillId="0" borderId="0" xfId="60" applyNumberFormat="1" applyFont="1">
      <alignment/>
      <protection/>
    </xf>
    <xf numFmtId="177" fontId="0" fillId="0" borderId="0" xfId="0" applyNumberFormat="1" applyAlignment="1">
      <alignment vertical="center"/>
    </xf>
    <xf numFmtId="182" fontId="3" fillId="0" borderId="0" xfId="60" applyNumberFormat="1" applyFont="1" applyBorder="1">
      <alignment/>
      <protection/>
    </xf>
    <xf numFmtId="193" fontId="3" fillId="0" borderId="0" xfId="60" applyNumberFormat="1" applyFont="1" applyBorder="1">
      <alignment/>
      <protection/>
    </xf>
    <xf numFmtId="0" fontId="3" fillId="0" borderId="0" xfId="60" applyNumberFormat="1" applyFont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memb6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9"/>
          <c:y val="-0.02275"/>
          <c:w val="0.8025"/>
          <c:h val="0.95075"/>
        </c:manualLayout>
      </c:layout>
      <c:scatterChart>
        <c:scatterStyle val="smoothMarker"/>
        <c:varyColors val="0"/>
        <c:ser>
          <c:idx val="1"/>
          <c:order val="0"/>
          <c:tx>
            <c:v>クロスフロー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'クロスフロー濾過'!$L$16:$L$25</c:f>
              <c:numCache/>
            </c:numRef>
          </c:xVal>
          <c:yVal>
            <c:numRef>
              <c:f>'クロスフロー濾過'!$M$16:$M$25</c:f>
              <c:numCache/>
            </c:numRef>
          </c:yVal>
          <c:smooth val="1"/>
        </c:ser>
        <c:ser>
          <c:idx val="0"/>
          <c:order val="1"/>
          <c:tx>
            <c:v>同モデル計算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'クロスフロー濾過'!$G$12:$G$156</c:f>
              <c:numCache/>
            </c:numRef>
          </c:xVal>
          <c:yVal>
            <c:numRef>
              <c:f>'クロスフロー濾過'!$F$12:$F$156</c:f>
              <c:numCache/>
            </c:numRef>
          </c:yVal>
          <c:smooth val="1"/>
        </c:ser>
        <c:ser>
          <c:idx val="2"/>
          <c:order val="2"/>
          <c:tx>
            <c:v>デッドエンド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'クロスフロー濾過'!$L$16:$L$25</c:f>
              <c:numCache/>
            </c:numRef>
          </c:xVal>
          <c:yVal>
            <c:numRef>
              <c:f>'クロスフロー濾過'!$O$16:$O$25</c:f>
              <c:numCache/>
            </c:numRef>
          </c:yVal>
          <c:smooth val="1"/>
        </c:ser>
        <c:ser>
          <c:idx val="3"/>
          <c:order val="3"/>
          <c:tx>
            <c:v>同モデル計算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'クロスフロー濾過'!$G$12:$G$156</c:f>
              <c:numCache/>
            </c:numRef>
          </c:xVal>
          <c:yVal>
            <c:numRef>
              <c:f>'クロスフロー濾過'!$K$12:$K$156</c:f>
              <c:numCache/>
            </c:numRef>
          </c:yVal>
          <c:smooth val="1"/>
        </c:ser>
        <c:axId val="17250833"/>
        <c:axId val="21039770"/>
      </c:scatterChart>
      <c:valAx>
        <c:axId val="17250833"/>
        <c:scaling>
          <c:orientation val="minMax"/>
          <c:max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 [h]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6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39770"/>
        <c:crosses val="autoZero"/>
        <c:crossBetween val="midCat"/>
        <c:dispUnits/>
      </c:valAx>
      <c:valAx>
        <c:axId val="21039770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Jv [kg/(m2 h)]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508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925"/>
          <c:y val="0.0395"/>
          <c:w val="0.433"/>
          <c:h val="0.3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0</xdr:row>
      <xdr:rowOff>66675</xdr:rowOff>
    </xdr:from>
    <xdr:to>
      <xdr:col>13</xdr:col>
      <xdr:colOff>352425</xdr:colOff>
      <xdr:row>17</xdr:row>
      <xdr:rowOff>38100</xdr:rowOff>
    </xdr:to>
    <xdr:graphicFrame>
      <xdr:nvGraphicFramePr>
        <xdr:cNvPr id="1" name="グラフ 26"/>
        <xdr:cNvGraphicFramePr/>
      </xdr:nvGraphicFramePr>
      <xdr:xfrm>
        <a:off x="5657850" y="66675"/>
        <a:ext cx="32194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181"/>
  <sheetViews>
    <sheetView tabSelected="1" zoomScalePageLayoutView="0" workbookViewId="0" topLeftCell="A1">
      <selection activeCell="F16" sqref="F16"/>
    </sheetView>
  </sheetViews>
  <sheetFormatPr defaultColWidth="12" defaultRowHeight="10.5"/>
  <cols>
    <col min="1" max="1" width="13.66015625" style="2" customWidth="1"/>
    <col min="2" max="2" width="13.16015625" style="1" customWidth="1"/>
    <col min="3" max="3" width="12.5" style="1" customWidth="1"/>
    <col min="4" max="4" width="1.66796875" style="1" customWidth="1"/>
    <col min="5" max="5" width="11.5" style="1" customWidth="1"/>
    <col min="6" max="6" width="12.66015625" style="1" customWidth="1"/>
    <col min="7" max="16384" width="12" style="1" customWidth="1"/>
  </cols>
  <sheetData>
    <row r="1" spans="1:6" ht="12.75" thickBot="1">
      <c r="A1" s="2" t="s">
        <v>1</v>
      </c>
      <c r="B1" s="9">
        <v>1</v>
      </c>
      <c r="F1" s="1" t="s">
        <v>2</v>
      </c>
    </row>
    <row r="2" spans="1:14" ht="12">
      <c r="A2" s="2" t="s">
        <v>5</v>
      </c>
      <c r="B2" s="1" t="s">
        <v>8</v>
      </c>
      <c r="F2" s="10" t="s">
        <v>10</v>
      </c>
      <c r="G2" s="19">
        <v>0.00015</v>
      </c>
      <c r="H2" s="1" t="s">
        <v>29</v>
      </c>
      <c r="N2" s="19">
        <f>G2*1000*3600</f>
        <v>540</v>
      </c>
    </row>
    <row r="3" spans="1:8" ht="12">
      <c r="A3" s="2">
        <v>1440</v>
      </c>
      <c r="B3" s="1">
        <v>2.283977168120501E-05</v>
      </c>
      <c r="F3" s="10" t="s">
        <v>28</v>
      </c>
      <c r="G3" s="19">
        <v>3.19E-06</v>
      </c>
      <c r="H3" s="1" t="s">
        <v>29</v>
      </c>
    </row>
    <row r="4" spans="2:8" ht="12.75" thickBot="1">
      <c r="B4" s="14" t="s">
        <v>9</v>
      </c>
      <c r="C4" s="14"/>
      <c r="D4" s="14"/>
      <c r="E4" s="14"/>
      <c r="F4" s="10" t="s">
        <v>31</v>
      </c>
      <c r="G4" s="12">
        <v>0.02</v>
      </c>
      <c r="H4" s="1" t="s">
        <v>20</v>
      </c>
    </row>
    <row r="5" spans="1:8" ht="12.75" thickBot="1">
      <c r="A5" s="2" t="s">
        <v>3</v>
      </c>
      <c r="B5" s="11">
        <f>(G8*G5*G4/G6)/(B3+G7)-G3*G4</f>
        <v>4.679808735196757E-10</v>
      </c>
      <c r="C5" s="13"/>
      <c r="D5" s="7"/>
      <c r="E5" s="8"/>
      <c r="F5" s="10" t="s">
        <v>11</v>
      </c>
      <c r="G5" s="19">
        <v>100000</v>
      </c>
      <c r="H5" s="1" t="s">
        <v>12</v>
      </c>
    </row>
    <row r="6" spans="6:8" ht="12.75" thickBot="1">
      <c r="F6" s="10" t="s">
        <v>13</v>
      </c>
      <c r="G6" s="19">
        <v>0.001</v>
      </c>
      <c r="H6" s="1" t="s">
        <v>30</v>
      </c>
    </row>
    <row r="7" spans="1:10" ht="12">
      <c r="A7" s="2" t="s">
        <v>7</v>
      </c>
      <c r="B7" s="4">
        <v>0</v>
      </c>
      <c r="F7" s="10" t="s">
        <v>14</v>
      </c>
      <c r="G7" s="19">
        <v>5E-07</v>
      </c>
      <c r="H7" s="1" t="s">
        <v>15</v>
      </c>
      <c r="J7" s="1">
        <f>3600*0.4</f>
        <v>1440</v>
      </c>
    </row>
    <row r="8" spans="1:7" ht="12">
      <c r="A8" s="3" t="s">
        <v>6</v>
      </c>
      <c r="B8" s="5">
        <v>1440</v>
      </c>
      <c r="F8" s="10" t="s">
        <v>16</v>
      </c>
      <c r="G8" s="12">
        <f>G7*G2*G6/G5</f>
        <v>7.499999999999999E-19</v>
      </c>
    </row>
    <row r="9" spans="1:6" ht="12.75" thickBot="1">
      <c r="A9" s="2" t="s">
        <v>0</v>
      </c>
      <c r="B9" s="6">
        <v>10</v>
      </c>
      <c r="F9" s="10"/>
    </row>
    <row r="10" spans="1:6" ht="12">
      <c r="A10" s="2" t="s">
        <v>4</v>
      </c>
      <c r="F10" s="10"/>
    </row>
    <row r="11" spans="1:7" ht="12" thickBot="1">
      <c r="A11" s="2" t="s">
        <v>27</v>
      </c>
      <c r="B11" s="17" t="s">
        <v>26</v>
      </c>
      <c r="C11" s="17"/>
      <c r="D11" s="17"/>
      <c r="E11" s="17" t="s">
        <v>17</v>
      </c>
      <c r="F11" s="10" t="s">
        <v>18</v>
      </c>
      <c r="G11" s="1" t="s">
        <v>19</v>
      </c>
    </row>
    <row r="12" spans="1:13" ht="12" thickBot="1">
      <c r="A12" s="12">
        <v>0</v>
      </c>
      <c r="B12" s="11">
        <v>0</v>
      </c>
      <c r="C12" s="20"/>
      <c r="D12" s="24"/>
      <c r="E12" s="25">
        <f>($G$8*$G$5/$G$6)/(B12+$G$7)</f>
        <v>0.00015</v>
      </c>
      <c r="F12" s="26">
        <f>1000*E12*3600</f>
        <v>540</v>
      </c>
      <c r="G12" s="15">
        <f>A12/3600</f>
        <v>0</v>
      </c>
      <c r="K12" s="1">
        <v>180</v>
      </c>
      <c r="M12"/>
    </row>
    <row r="13" spans="1:12" ht="12">
      <c r="A13" s="12">
        <v>10</v>
      </c>
      <c r="B13" s="19">
        <v>6.124048324650502E-06</v>
      </c>
      <c r="C13" s="21"/>
      <c r="D13" s="18"/>
      <c r="E13" s="25">
        <f aca="true" t="shared" si="0" ref="E13:E52">($G$8*$G$5/$G$6)/(B13+$G$7)</f>
        <v>1.1322381166951576E-05</v>
      </c>
      <c r="F13" s="26">
        <f aca="true" t="shared" si="1" ref="F13:F76">1000*E13*3600</f>
        <v>40.760572201025674</v>
      </c>
      <c r="G13" s="15">
        <f aca="true" t="shared" si="2" ref="G13:G52">A13/3600</f>
        <v>0.002777777777777778</v>
      </c>
      <c r="K13" s="1">
        <v>48.62686592458991</v>
      </c>
      <c r="L13" s="1" t="s">
        <v>21</v>
      </c>
    </row>
    <row r="14" spans="1:14" ht="12">
      <c r="A14" s="12">
        <v>20</v>
      </c>
      <c r="B14" s="19">
        <v>7.530368977214104E-06</v>
      </c>
      <c r="C14" s="21"/>
      <c r="D14" s="18"/>
      <c r="E14" s="25">
        <f t="shared" si="0"/>
        <v>9.33954594275928E-06</v>
      </c>
      <c r="F14" s="26">
        <f t="shared" si="1"/>
        <v>33.62236539393341</v>
      </c>
      <c r="G14" s="15">
        <f t="shared" si="2"/>
        <v>0.005555555555555556</v>
      </c>
      <c r="K14" s="1">
        <v>35.16439429086584</v>
      </c>
      <c r="L14" s="1" t="s">
        <v>24</v>
      </c>
      <c r="N14" s="1" t="s">
        <v>25</v>
      </c>
    </row>
    <row r="15" spans="1:13" ht="12">
      <c r="A15" s="12">
        <v>30</v>
      </c>
      <c r="B15" s="19">
        <v>8.638339378971145E-06</v>
      </c>
      <c r="C15" s="21"/>
      <c r="D15" s="18"/>
      <c r="E15" s="25">
        <f t="shared" si="0"/>
        <v>8.207180417548027E-06</v>
      </c>
      <c r="F15" s="26">
        <f t="shared" si="1"/>
        <v>29.545849503172896</v>
      </c>
      <c r="G15" s="15">
        <f t="shared" si="2"/>
        <v>0.008333333333333333</v>
      </c>
      <c r="K15" s="1">
        <v>28.933725845255193</v>
      </c>
      <c r="L15" s="1" t="s">
        <v>22</v>
      </c>
      <c r="M15" s="1" t="s">
        <v>23</v>
      </c>
    </row>
    <row r="16" spans="1:15" ht="12">
      <c r="A16" s="12">
        <v>40</v>
      </c>
      <c r="B16" s="19">
        <v>9.561981637744966E-06</v>
      </c>
      <c r="C16" s="21"/>
      <c r="D16" s="18"/>
      <c r="E16" s="25">
        <f t="shared" si="0"/>
        <v>7.453800126076215E-06</v>
      </c>
      <c r="F16" s="26">
        <f t="shared" si="1"/>
        <v>26.833680453874372</v>
      </c>
      <c r="G16" s="15">
        <f t="shared" si="2"/>
        <v>0.011111111111111112</v>
      </c>
      <c r="K16" s="1">
        <v>25.155210572899673</v>
      </c>
      <c r="L16" s="1">
        <v>0.008333333333333333</v>
      </c>
      <c r="M16" s="23">
        <v>29</v>
      </c>
      <c r="O16" s="1">
        <v>25</v>
      </c>
    </row>
    <row r="17" spans="1:15" ht="12">
      <c r="A17" s="12">
        <v>50</v>
      </c>
      <c r="B17" s="19">
        <v>1.0357497797935764E-05</v>
      </c>
      <c r="C17" s="21"/>
      <c r="D17" s="18"/>
      <c r="E17" s="25">
        <f t="shared" si="0"/>
        <v>6.907668911916247E-06</v>
      </c>
      <c r="F17" s="26">
        <f t="shared" si="1"/>
        <v>24.86760808289849</v>
      </c>
      <c r="G17" s="15">
        <f t="shared" si="2"/>
        <v>0.013888888888888888</v>
      </c>
      <c r="K17" s="1">
        <v>22.552521183132967</v>
      </c>
      <c r="L17" s="1">
        <v>0.025</v>
      </c>
      <c r="M17" s="23">
        <v>22</v>
      </c>
      <c r="O17" s="1">
        <v>13</v>
      </c>
    </row>
    <row r="18" spans="1:15" ht="12">
      <c r="A18" s="12">
        <v>60</v>
      </c>
      <c r="B18" s="19">
        <v>1.1057491602530801E-05</v>
      </c>
      <c r="C18"/>
      <c r="D18" s="18"/>
      <c r="E18" s="25">
        <f t="shared" si="0"/>
        <v>6.489297382104683E-06</v>
      </c>
      <c r="F18" s="26">
        <f t="shared" si="1"/>
        <v>23.361470575576856</v>
      </c>
      <c r="G18" s="15">
        <f t="shared" si="2"/>
        <v>0.016666666666666666</v>
      </c>
      <c r="K18" s="1">
        <v>20.61999670167156</v>
      </c>
      <c r="L18" s="1">
        <v>0.05</v>
      </c>
      <c r="M18" s="23">
        <v>17</v>
      </c>
      <c r="O18" s="1">
        <v>8.5</v>
      </c>
    </row>
    <row r="19" spans="1:15" ht="12">
      <c r="A19" s="12">
        <v>70</v>
      </c>
      <c r="B19" s="19">
        <v>1.1682864577406701E-05</v>
      </c>
      <c r="C19" s="21"/>
      <c r="D19" s="18"/>
      <c r="E19" s="25">
        <f t="shared" si="0"/>
        <v>6.156187612812226E-06</v>
      </c>
      <c r="F19" s="26">
        <f t="shared" si="1"/>
        <v>22.162275406124014</v>
      </c>
      <c r="G19" s="15">
        <f t="shared" si="2"/>
        <v>0.019444444444444445</v>
      </c>
      <c r="K19" s="1">
        <v>19.111957595114553</v>
      </c>
      <c r="L19" s="1">
        <v>0.08333333333333333</v>
      </c>
      <c r="M19" s="23">
        <v>15</v>
      </c>
      <c r="O19" s="1">
        <v>6.5</v>
      </c>
    </row>
    <row r="20" spans="1:15" ht="12">
      <c r="A20" s="12">
        <v>80</v>
      </c>
      <c r="B20" s="19">
        <v>1.2247961567835755E-05</v>
      </c>
      <c r="C20" s="21"/>
      <c r="D20" s="18"/>
      <c r="E20" s="25">
        <f t="shared" si="0"/>
        <v>5.8832935446896605E-06</v>
      </c>
      <c r="F20" s="26">
        <f t="shared" si="1"/>
        <v>21.179856760882778</v>
      </c>
      <c r="G20" s="15">
        <f t="shared" si="2"/>
        <v>0.022222222222222223</v>
      </c>
      <c r="K20" s="1">
        <v>17.892762975921116</v>
      </c>
      <c r="L20" s="1">
        <v>0.13333333333333333</v>
      </c>
      <c r="M20" s="23">
        <v>13.5</v>
      </c>
      <c r="O20" s="1">
        <v>5.25</v>
      </c>
    </row>
    <row r="21" spans="1:15" ht="12">
      <c r="A21" s="12">
        <v>90</v>
      </c>
      <c r="B21" s="19">
        <v>1.276312904775608E-05</v>
      </c>
      <c r="C21" s="21"/>
      <c r="D21" s="18"/>
      <c r="E21" s="25">
        <f t="shared" si="0"/>
        <v>5.654774203730518E-06</v>
      </c>
      <c r="F21" s="26">
        <f t="shared" si="1"/>
        <v>20.357187133429864</v>
      </c>
      <c r="G21" s="15">
        <f t="shared" si="2"/>
        <v>0.025</v>
      </c>
      <c r="K21" s="1">
        <v>16.88060333865905</v>
      </c>
      <c r="L21" s="1">
        <v>0.20833333333333334</v>
      </c>
      <c r="M21" s="23">
        <v>13</v>
      </c>
      <c r="O21" s="1">
        <v>4.4</v>
      </c>
    </row>
    <row r="22" spans="1:15" ht="12">
      <c r="A22" s="12">
        <v>100</v>
      </c>
      <c r="B22" s="19">
        <v>1.3236117872108748E-05</v>
      </c>
      <c r="C22" s="21"/>
      <c r="D22" s="18"/>
      <c r="E22" s="25">
        <f t="shared" si="0"/>
        <v>5.46005797986692E-06</v>
      </c>
      <c r="F22" s="26">
        <f t="shared" si="1"/>
        <v>19.656208727520912</v>
      </c>
      <c r="G22" s="15">
        <f t="shared" si="2"/>
        <v>0.027777777777777776</v>
      </c>
      <c r="K22" s="1">
        <v>16.02281972839069</v>
      </c>
      <c r="L22" s="1">
        <v>0.2916666666666667</v>
      </c>
      <c r="M22" s="23">
        <v>12.4</v>
      </c>
      <c r="O22" s="1">
        <v>3.6</v>
      </c>
    </row>
    <row r="23" spans="1:15" ht="12">
      <c r="A23" s="12">
        <v>110</v>
      </c>
      <c r="B23" s="19">
        <v>1.3672910682993436E-05</v>
      </c>
      <c r="C23" s="21"/>
      <c r="D23" s="18"/>
      <c r="E23" s="25">
        <f t="shared" si="0"/>
        <v>5.291785271037873E-06</v>
      </c>
      <c r="F23" s="26">
        <f t="shared" si="1"/>
        <v>19.050426975736343</v>
      </c>
      <c r="G23" s="15">
        <f t="shared" si="2"/>
        <v>0.030555555555555555</v>
      </c>
      <c r="K23" s="1">
        <v>15.283778786613</v>
      </c>
      <c r="L23" s="1">
        <v>0.375</v>
      </c>
      <c r="M23" s="23">
        <v>11.6</v>
      </c>
      <c r="O23" s="1">
        <v>3.2</v>
      </c>
    </row>
    <row r="24" spans="1:15" ht="12">
      <c r="A24" s="12">
        <v>120</v>
      </c>
      <c r="B24" s="19">
        <v>1.4078238455667875E-05</v>
      </c>
      <c r="C24" s="21"/>
      <c r="D24" s="18"/>
      <c r="E24" s="25">
        <f t="shared" si="0"/>
        <v>5.144654494990835E-06</v>
      </c>
      <c r="F24" s="26">
        <f t="shared" si="1"/>
        <v>18.520756181967005</v>
      </c>
      <c r="G24" s="15">
        <f t="shared" si="2"/>
        <v>0.03333333333333333</v>
      </c>
      <c r="K24" s="1">
        <v>14.638391905361743</v>
      </c>
      <c r="L24" s="1">
        <v>0.4583333333333333</v>
      </c>
      <c r="M24" s="23">
        <v>11.8</v>
      </c>
      <c r="O24" s="1">
        <v>3</v>
      </c>
    </row>
    <row r="25" spans="1:15" ht="12">
      <c r="A25" s="12">
        <v>130</v>
      </c>
      <c r="B25" s="19">
        <v>1.4455917985859021E-05</v>
      </c>
      <c r="C25" s="21"/>
      <c r="D25" s="18"/>
      <c r="E25" s="25">
        <f t="shared" si="0"/>
        <v>5.0147373147481335E-06</v>
      </c>
      <c r="F25" s="26">
        <f t="shared" si="1"/>
        <v>18.053054333093282</v>
      </c>
      <c r="G25" s="15">
        <f t="shared" si="2"/>
        <v>0.03611111111111111</v>
      </c>
      <c r="K25" s="1">
        <v>14.068415076964397</v>
      </c>
      <c r="L25" s="1">
        <v>0.5833333333333334</v>
      </c>
      <c r="M25" s="23">
        <v>11.8</v>
      </c>
      <c r="O25" s="1">
        <v>2.5</v>
      </c>
    </row>
    <row r="26" spans="1:11" ht="12">
      <c r="A26" s="12">
        <v>140</v>
      </c>
      <c r="B26" s="19">
        <v>1.4809080775246292E-05</v>
      </c>
      <c r="C26" s="21"/>
      <c r="D26" s="18"/>
      <c r="E26" s="25">
        <f t="shared" si="0"/>
        <v>4.899053124160774E-06</v>
      </c>
      <c r="F26" s="26">
        <f t="shared" si="1"/>
        <v>17.636591246978785</v>
      </c>
      <c r="G26" s="15">
        <f t="shared" si="2"/>
        <v>0.03888888888888889</v>
      </c>
      <c r="K26" s="1">
        <v>13.560221177602818</v>
      </c>
    </row>
    <row r="27" spans="1:11" ht="12">
      <c r="A27" s="12">
        <v>150</v>
      </c>
      <c r="B27" s="19">
        <v>1.5140333184136611E-05</v>
      </c>
      <c r="C27" s="21"/>
      <c r="D27" s="18"/>
      <c r="E27" s="25">
        <f t="shared" si="0"/>
        <v>4.795294263684203E-06</v>
      </c>
      <c r="F27" s="26">
        <f t="shared" si="1"/>
        <v>17.26305934926313</v>
      </c>
      <c r="G27" s="15">
        <f t="shared" si="2"/>
        <v>0.041666666666666664</v>
      </c>
      <c r="K27" s="1">
        <v>13.103398813612591</v>
      </c>
    </row>
    <row r="28" spans="1:11" ht="12">
      <c r="A28" s="12">
        <v>160</v>
      </c>
      <c r="B28" s="19">
        <v>1.5451871500757182E-05</v>
      </c>
      <c r="C28" s="21"/>
      <c r="D28" s="18"/>
      <c r="E28" s="25">
        <f t="shared" si="0"/>
        <v>4.701642687909064E-06</v>
      </c>
      <c r="F28" s="26">
        <f t="shared" si="1"/>
        <v>16.92591367647263</v>
      </c>
      <c r="G28" s="15">
        <f t="shared" si="2"/>
        <v>0.044444444444444446</v>
      </c>
      <c r="K28" s="1">
        <v>12.689838135524743</v>
      </c>
    </row>
    <row r="29" spans="1:11" ht="12">
      <c r="A29" s="12">
        <v>170</v>
      </c>
      <c r="B29" s="19">
        <v>1.5745566524338247E-05</v>
      </c>
      <c r="C29" s="21"/>
      <c r="D29" s="18"/>
      <c r="E29" s="25">
        <f t="shared" si="0"/>
        <v>4.616644171050543E-06</v>
      </c>
      <c r="F29" s="26">
        <f t="shared" si="1"/>
        <v>16.619919015781953</v>
      </c>
      <c r="G29" s="15">
        <f t="shared" si="2"/>
        <v>0.04722222222222222</v>
      </c>
      <c r="K29" s="1">
        <v>12.31311546427194</v>
      </c>
    </row>
    <row r="30" spans="1:11" ht="12">
      <c r="A30" s="12">
        <v>180</v>
      </c>
      <c r="B30" s="19">
        <v>1.6023026983454512E-05</v>
      </c>
      <c r="C30" s="21"/>
      <c r="D30" s="18"/>
      <c r="E30" s="25">
        <f t="shared" si="0"/>
        <v>4.539119864362743E-06</v>
      </c>
      <c r="F30" s="26">
        <f t="shared" si="1"/>
        <v>16.340831511705876</v>
      </c>
      <c r="G30" s="15">
        <f t="shared" si="2"/>
        <v>0.05</v>
      </c>
      <c r="K30" s="1">
        <v>11.968067762100297</v>
      </c>
    </row>
    <row r="31" spans="1:11" ht="12">
      <c r="A31" s="12">
        <v>190</v>
      </c>
      <c r="B31" s="19">
        <v>1.6285647919978616E-05</v>
      </c>
      <c r="C31" s="21"/>
      <c r="D31" s="18"/>
      <c r="E31" s="25">
        <f t="shared" si="0"/>
        <v>4.4681027719361065E-06</v>
      </c>
      <c r="F31" s="26">
        <f t="shared" si="1"/>
        <v>16.085169978969986</v>
      </c>
      <c r="G31" s="15">
        <f t="shared" si="2"/>
        <v>0.05277777777777778</v>
      </c>
      <c r="K31" s="1">
        <v>11.650491400472744</v>
      </c>
    </row>
    <row r="32" spans="1:11" ht="12">
      <c r="A32" s="12">
        <v>200</v>
      </c>
      <c r="B32" s="19">
        <v>1.653464817549953E-05</v>
      </c>
      <c r="C32" s="21"/>
      <c r="D32" s="18"/>
      <c r="E32" s="25">
        <f t="shared" si="0"/>
        <v>4.402791253879282E-06</v>
      </c>
      <c r="F32" s="26">
        <f t="shared" si="1"/>
        <v>15.850048513965415</v>
      </c>
      <c r="G32" s="15">
        <f t="shared" si="2"/>
        <v>0.05555555555555555</v>
      </c>
      <c r="K32" s="1">
        <v>11.356924476163123</v>
      </c>
    </row>
    <row r="33" spans="1:11" ht="12">
      <c r="A33" s="12">
        <v>210</v>
      </c>
      <c r="B33" s="19">
        <v>1.6771099835975915E-05</v>
      </c>
      <c r="C33" s="21"/>
      <c r="D33" s="18"/>
      <c r="E33" s="25">
        <f t="shared" si="0"/>
        <v>4.342514414963549E-06</v>
      </c>
      <c r="F33" s="26">
        <f t="shared" si="1"/>
        <v>15.633051893868775</v>
      </c>
      <c r="G33" s="15">
        <f t="shared" si="2"/>
        <v>0.058333333333333334</v>
      </c>
      <c r="K33" s="1">
        <v>11.084486602092086</v>
      </c>
    </row>
    <row r="34" spans="1:11" ht="12">
      <c r="A34" s="12">
        <v>220</v>
      </c>
      <c r="B34" s="19">
        <v>1.6995951646272543E-05</v>
      </c>
      <c r="C34" s="21"/>
      <c r="D34" s="18"/>
      <c r="E34" s="25">
        <f t="shared" si="0"/>
        <v>4.28670594868605E-06</v>
      </c>
      <c r="F34" s="26">
        <f t="shared" si="1"/>
        <v>15.43214141526978</v>
      </c>
      <c r="G34" s="15">
        <f t="shared" si="2"/>
        <v>0.06111111111111111</v>
      </c>
      <c r="K34" s="1">
        <v>10.83075905886146</v>
      </c>
    </row>
    <row r="35" spans="1:11" ht="12">
      <c r="A35" s="12">
        <v>230</v>
      </c>
      <c r="B35" s="19">
        <v>1.7210047837483574E-05</v>
      </c>
      <c r="C35" s="21"/>
      <c r="D35" s="18"/>
      <c r="E35" s="25">
        <f t="shared" si="0"/>
        <v>4.234884100158183E-06</v>
      </c>
      <c r="F35" s="26">
        <f t="shared" si="1"/>
        <v>15.245582760569457</v>
      </c>
      <c r="G35" s="15">
        <f t="shared" si="2"/>
        <v>0.06388888888888888</v>
      </c>
      <c r="K35" s="1">
        <v>10.593693815808148</v>
      </c>
    </row>
    <row r="36" spans="1:11" ht="12">
      <c r="A36" s="12">
        <v>240</v>
      </c>
      <c r="B36" s="19">
        <v>1.741414341900165E-05</v>
      </c>
      <c r="C36" s="21"/>
      <c r="D36" s="18"/>
      <c r="E36" s="25">
        <f t="shared" si="0"/>
        <v>4.186636125757875E-06</v>
      </c>
      <c r="F36" s="26">
        <f t="shared" si="1"/>
        <v>15.071890052728348</v>
      </c>
      <c r="G36" s="15">
        <f t="shared" si="2"/>
        <v>0.06666666666666667</v>
      </c>
      <c r="K36" s="1">
        <v>10.371543547260554</v>
      </c>
    </row>
    <row r="37" spans="1:11" ht="12">
      <c r="A37" s="12">
        <v>250</v>
      </c>
      <c r="B37" s="19">
        <v>1.7608916713670294E-05</v>
      </c>
      <c r="C37" s="21"/>
      <c r="D37" s="18"/>
      <c r="E37" s="25">
        <f t="shared" si="0"/>
        <v>4.141606104101358E-06</v>
      </c>
      <c r="F37" s="26">
        <f t="shared" si="1"/>
        <v>14.909781974764888</v>
      </c>
      <c r="G37" s="15">
        <f t="shared" si="2"/>
        <v>0.06944444444444445</v>
      </c>
      <c r="K37" s="1">
        <v>10.162807148224513</v>
      </c>
    </row>
    <row r="38" spans="1:11" ht="12">
      <c r="A38" s="12">
        <v>260</v>
      </c>
      <c r="B38" s="19">
        <v>1.7794979719689337E-05</v>
      </c>
      <c r="C38" s="21"/>
      <c r="D38" s="18"/>
      <c r="E38" s="25">
        <f t="shared" si="0"/>
        <v>4.099485276787918E-06</v>
      </c>
      <c r="F38" s="26">
        <f t="shared" si="1"/>
        <v>14.758146996436505</v>
      </c>
      <c r="G38" s="15">
        <f t="shared" si="2"/>
        <v>0.07222222222222222</v>
      </c>
      <c r="K38" s="1">
        <v>9.966186849479021</v>
      </c>
    </row>
    <row r="39" spans="1:11" ht="12">
      <c r="A39" s="12">
        <v>270</v>
      </c>
      <c r="B39" s="19">
        <v>1.7972886742366076E-05</v>
      </c>
      <c r="C39" s="21"/>
      <c r="D39" s="18"/>
      <c r="E39" s="25">
        <f t="shared" si="0"/>
        <v>4.060004321251726E-06</v>
      </c>
      <c r="F39" s="26">
        <f t="shared" si="1"/>
        <v>14.616015556506216</v>
      </c>
      <c r="G39" s="15">
        <f t="shared" si="2"/>
        <v>0.075</v>
      </c>
      <c r="K39" s="1">
        <v>9.78055412223613</v>
      </c>
    </row>
    <row r="40" spans="1:11" ht="12">
      <c r="A40" s="12">
        <v>280</v>
      </c>
      <c r="B40" s="19">
        <v>1.8143141635893635E-05</v>
      </c>
      <c r="C40" s="21"/>
      <c r="D40" s="18"/>
      <c r="E40" s="25">
        <f t="shared" si="0"/>
        <v>4.022927115224106E-06</v>
      </c>
      <c r="F40" s="26">
        <f t="shared" si="1"/>
        <v>14.482537614806779</v>
      </c>
      <c r="G40" s="15">
        <f t="shared" si="2"/>
        <v>0.07777777777777778</v>
      </c>
      <c r="K40" s="1">
        <v>9.604922319717167</v>
      </c>
    </row>
    <row r="41" spans="1:11" ht="12">
      <c r="A41" s="12">
        <v>290</v>
      </c>
      <c r="B41" s="19">
        <v>1.8306203919050073E-05</v>
      </c>
      <c r="C41" s="21"/>
      <c r="D41" s="18"/>
      <c r="E41" s="25">
        <f t="shared" si="0"/>
        <v>3.988045664230378E-06</v>
      </c>
      <c r="F41" s="26">
        <f t="shared" si="1"/>
        <v>14.356964391229361</v>
      </c>
      <c r="G41" s="15">
        <f t="shared" si="2"/>
        <v>0.08055555555555556</v>
      </c>
      <c r="K41" s="1">
        <v>9.43842453694847</v>
      </c>
    </row>
    <row r="42" spans="1:11" ht="12">
      <c r="A42" s="12">
        <v>300</v>
      </c>
      <c r="B42" s="19">
        <v>1.8462493971501602E-05</v>
      </c>
      <c r="C42" s="21"/>
      <c r="D42" s="18"/>
      <c r="E42" s="25">
        <f t="shared" si="0"/>
        <v>3.955175944299108E-06</v>
      </c>
      <c r="F42" s="26">
        <f t="shared" si="1"/>
        <v>14.238633399476791</v>
      </c>
      <c r="G42" s="15">
        <f t="shared" si="2"/>
        <v>0.08333333333333333</v>
      </c>
      <c r="K42" s="1">
        <v>9.28029555188567</v>
      </c>
    </row>
    <row r="43" spans="1:11" ht="12">
      <c r="A43" s="12">
        <v>310</v>
      </c>
      <c r="B43" s="19">
        <v>1.8612397474029527E-05</v>
      </c>
      <c r="C43" s="21"/>
      <c r="D43" s="18"/>
      <c r="E43" s="25">
        <f t="shared" si="0"/>
        <v>3.924154471039656E-06</v>
      </c>
      <c r="F43" s="26">
        <f t="shared" si="1"/>
        <v>14.126956095742761</v>
      </c>
      <c r="G43" s="15">
        <f t="shared" si="2"/>
        <v>0.08611111111111111</v>
      </c>
      <c r="K43" s="1">
        <v>9.129856987519283</v>
      </c>
    </row>
    <row r="44" spans="1:11" ht="12">
      <c r="A44" s="12">
        <v>320</v>
      </c>
      <c r="B44" s="19">
        <v>1.8756269222803306E-05</v>
      </c>
      <c r="C44" s="21"/>
      <c r="D44" s="18"/>
      <c r="E44" s="25">
        <f t="shared" si="0"/>
        <v>3.894835449806906E-06</v>
      </c>
      <c r="F44" s="26">
        <f t="shared" si="1"/>
        <v>14.021407619304863</v>
      </c>
      <c r="G44" s="15">
        <f t="shared" si="2"/>
        <v>0.08888888888888889</v>
      </c>
      <c r="K44" s="1">
        <v>8.986505037313014</v>
      </c>
    </row>
    <row r="45" spans="1:11" ht="12">
      <c r="A45" s="12">
        <v>330</v>
      </c>
      <c r="B45" s="19">
        <v>1.8894436422173234E-05</v>
      </c>
      <c r="C45" s="21"/>
      <c r="D45" s="18"/>
      <c r="E45" s="25">
        <f t="shared" si="0"/>
        <v>3.867088394187837E-06</v>
      </c>
      <c r="F45" s="26">
        <f t="shared" si="1"/>
        <v>13.921518219076214</v>
      </c>
      <c r="G45" s="15">
        <f t="shared" si="2"/>
        <v>0.09166666666666666</v>
      </c>
      <c r="K45" s="1">
        <v>8.849700246547638</v>
      </c>
    </row>
    <row r="46" spans="1:11" ht="12">
      <c r="A46" s="12">
        <v>340</v>
      </c>
      <c r="B46" s="19">
        <v>1.9027201540467274E-05</v>
      </c>
      <c r="C46" s="21"/>
      <c r="D46" s="18"/>
      <c r="E46" s="25">
        <f t="shared" si="0"/>
        <v>3.840796124553405E-06</v>
      </c>
      <c r="F46" s="26">
        <f t="shared" si="1"/>
        <v>13.82686604839226</v>
      </c>
      <c r="G46" s="15">
        <f t="shared" si="2"/>
        <v>0.09444444444444444</v>
      </c>
      <c r="K46" s="1">
        <v>8.718958954623778</v>
      </c>
    </row>
    <row r="47" spans="1:11" ht="12">
      <c r="A47" s="12">
        <v>350</v>
      </c>
      <c r="B47" s="19">
        <v>1.9154844797573076E-05</v>
      </c>
      <c r="C47" s="21"/>
      <c r="D47" s="18"/>
      <c r="E47" s="25">
        <f t="shared" si="0"/>
        <v>3.815853077062241E-06</v>
      </c>
      <c r="F47" s="26">
        <f t="shared" si="1"/>
        <v>13.737071077424067</v>
      </c>
      <c r="G47" s="15">
        <f t="shared" si="2"/>
        <v>0.09722222222222222</v>
      </c>
      <c r="K47" s="1">
        <v>8.593846088409915</v>
      </c>
    </row>
    <row r="48" spans="1:11" ht="12">
      <c r="A48" s="12">
        <v>360</v>
      </c>
      <c r="B48" s="19">
        <v>1.9277626340656083E-05</v>
      </c>
      <c r="C48" s="21"/>
      <c r="D48" s="18"/>
      <c r="E48" s="25">
        <f t="shared" si="0"/>
        <v>3.7921638678057873E-06</v>
      </c>
      <c r="F48" s="26">
        <f t="shared" si="1"/>
        <v>13.651789924100834</v>
      </c>
      <c r="G48" s="15">
        <f t="shared" si="2"/>
        <v>0.1</v>
      </c>
      <c r="K48" s="1">
        <v>8.473969061584324</v>
      </c>
    </row>
    <row r="49" spans="1:11" ht="12">
      <c r="A49" s="12">
        <v>370</v>
      </c>
      <c r="B49" s="19">
        <v>1.9395788154455122E-05</v>
      </c>
      <c r="C49" s="21"/>
      <c r="D49" s="18"/>
      <c r="E49" s="25">
        <f t="shared" si="0"/>
        <v>3.7696420678466955E-06</v>
      </c>
      <c r="F49" s="26">
        <f t="shared" si="1"/>
        <v>13.570711444248104</v>
      </c>
      <c r="G49" s="15">
        <f t="shared" si="2"/>
        <v>0.10277777777777777</v>
      </c>
      <c r="I49" s="21"/>
      <c r="K49" s="1">
        <v>8.358972584814211</v>
      </c>
    </row>
    <row r="50" spans="1:11" ht="12">
      <c r="A50" s="12">
        <v>380</v>
      </c>
      <c r="B50" s="19">
        <v>1.950955574464471E-05</v>
      </c>
      <c r="C50" s="21"/>
      <c r="D50" s="18"/>
      <c r="E50" s="25">
        <f t="shared" si="0"/>
        <v>3.748209153522698E-06</v>
      </c>
      <c r="F50" s="26">
        <f t="shared" si="1"/>
        <v>13.493552952681714</v>
      </c>
      <c r="G50" s="15">
        <f t="shared" si="2"/>
        <v>0.10555555555555556</v>
      </c>
      <c r="K50" s="1">
        <v>8.24853423030023</v>
      </c>
    </row>
    <row r="51" spans="1:11" ht="12">
      <c r="A51" s="12">
        <v>390</v>
      </c>
      <c r="B51" s="19">
        <v>1.9619139626331235E-05</v>
      </c>
      <c r="C51" s="21"/>
      <c r="D51" s="18"/>
      <c r="E51" s="25">
        <f t="shared" si="0"/>
        <v>3.7277936031540125E-06</v>
      </c>
      <c r="F51" s="26">
        <f t="shared" si="1"/>
        <v>13.420056971354445</v>
      </c>
      <c r="G51" s="15">
        <f t="shared" si="2"/>
        <v>0.10833333333333334</v>
      </c>
      <c r="K51" s="1">
        <v>8.142360624432392</v>
      </c>
    </row>
    <row r="52" spans="1:11" ht="12">
      <c r="A52" s="12">
        <v>400</v>
      </c>
      <c r="B52" s="19">
        <v>1.9724736644532892E-05</v>
      </c>
      <c r="C52" s="21"/>
      <c r="D52" s="18"/>
      <c r="E52" s="25">
        <f t="shared" si="0"/>
        <v>3.708330116638321E-06</v>
      </c>
      <c r="F52" s="26">
        <f t="shared" si="1"/>
        <v>13.349988419897956</v>
      </c>
      <c r="G52" s="15">
        <f t="shared" si="2"/>
        <v>0.1111111111111111</v>
      </c>
      <c r="K52" s="1">
        <v>8.040184166073185</v>
      </c>
    </row>
    <row r="53" spans="1:11" ht="12">
      <c r="A53" s="12">
        <v>410</v>
      </c>
      <c r="B53" s="19">
        <v>1.9826531149231395E-05</v>
      </c>
      <c r="C53" s="21"/>
      <c r="D53" s="18"/>
      <c r="E53" s="25">
        <f aca="true" t="shared" si="3" ref="E53:E63">($G$8*$G$5/$G$6)/(B53+$G$7)</f>
        <v>3.689758938668488E-06</v>
      </c>
      <c r="F53" s="26">
        <f t="shared" si="1"/>
        <v>13.283132179206557</v>
      </c>
      <c r="G53" s="15">
        <f aca="true" t="shared" si="4" ref="G53:G63">A53/3600</f>
        <v>0.11388888888888889</v>
      </c>
      <c r="K53" s="1">
        <v>7.9417601868059124</v>
      </c>
    </row>
    <row r="54" spans="1:11" ht="12">
      <c r="A54" s="12">
        <v>420</v>
      </c>
      <c r="B54" s="19">
        <v>1.9924696044082893E-05</v>
      </c>
      <c r="C54" s="21"/>
      <c r="D54" s="18"/>
      <c r="E54" s="25">
        <f t="shared" si="3"/>
        <v>3.6720252697091057E-06</v>
      </c>
      <c r="F54" s="26">
        <f t="shared" si="1"/>
        <v>13.219290970952782</v>
      </c>
      <c r="G54" s="15">
        <f t="shared" si="4"/>
        <v>0.11666666666666667</v>
      </c>
      <c r="K54" s="1">
        <v>7.846864484484118</v>
      </c>
    </row>
    <row r="55" spans="1:11" ht="12">
      <c r="A55" s="12">
        <v>430</v>
      </c>
      <c r="B55" s="19">
        <v>2.0019393724986275E-05</v>
      </c>
      <c r="C55" s="21"/>
      <c r="D55" s="18"/>
      <c r="E55" s="25">
        <f t="shared" si="3"/>
        <v>3.6550787516043026E-06</v>
      </c>
      <c r="F55" s="26">
        <f t="shared" si="1"/>
        <v>13.15828350577549</v>
      </c>
      <c r="G55" s="15">
        <f t="shared" si="4"/>
        <v>0.11944444444444445</v>
      </c>
      <c r="K55" s="1">
        <v>7.755291173439831</v>
      </c>
    </row>
    <row r="56" spans="1:11" ht="12">
      <c r="A56" s="12">
        <v>440</v>
      </c>
      <c r="B56" s="19">
        <v>2.011077692231051E-05</v>
      </c>
      <c r="C56" s="21"/>
      <c r="D56" s="18"/>
      <c r="E56" s="25">
        <f t="shared" si="3"/>
        <v>3.638873016902865E-06</v>
      </c>
      <c r="F56" s="26">
        <f t="shared" si="1"/>
        <v>13.099942860850314</v>
      </c>
      <c r="G56" s="15">
        <f t="shared" si="4"/>
        <v>0.12222222222222222</v>
      </c>
      <c r="K56" s="1">
        <v>7.6668508043990995</v>
      </c>
    </row>
    <row r="57" spans="1:11" ht="12">
      <c r="A57" s="12">
        <v>450</v>
      </c>
      <c r="B57" s="19">
        <v>2.0198989458586146E-05</v>
      </c>
      <c r="C57" s="21"/>
      <c r="D57" s="18"/>
      <c r="E57" s="25">
        <f t="shared" si="3"/>
        <v>3.6233652927867574E-06</v>
      </c>
      <c r="F57" s="26">
        <f t="shared" si="1"/>
        <v>13.044115054032327</v>
      </c>
      <c r="G57" s="15">
        <f t="shared" si="4"/>
        <v>0.125</v>
      </c>
      <c r="K57" s="1">
        <v>7.581368715006924</v>
      </c>
    </row>
    <row r="58" spans="1:11" ht="12">
      <c r="A58" s="12">
        <v>460</v>
      </c>
      <c r="B58" s="19">
        <v>2.028416693179512E-05</v>
      </c>
      <c r="C58" s="16"/>
      <c r="D58" s="18"/>
      <c r="E58" s="25">
        <f t="shared" si="3"/>
        <v>3.608516051960052E-06</v>
      </c>
      <c r="F58" s="26">
        <f t="shared" si="1"/>
        <v>12.990657787056186</v>
      </c>
      <c r="G58" s="15">
        <f t="shared" si="4"/>
        <v>0.12777777777777777</v>
      </c>
      <c r="K58" s="1">
        <v>7.498683578260908</v>
      </c>
    </row>
    <row r="59" spans="1:11" ht="12">
      <c r="A59" s="12">
        <v>470</v>
      </c>
      <c r="B59" s="19">
        <v>2.0366437332989248E-05</v>
      </c>
      <c r="C59" s="18"/>
      <c r="D59" s="18"/>
      <c r="E59" s="25">
        <f t="shared" si="3"/>
        <v>3.594288704062917E-06</v>
      </c>
      <c r="F59" s="26">
        <f t="shared" si="1"/>
        <v>12.9394393346265</v>
      </c>
      <c r="G59" s="15">
        <f t="shared" si="4"/>
        <v>0.13055555555555556</v>
      </c>
      <c r="K59" s="1">
        <v>7.418646121389157</v>
      </c>
    </row>
    <row r="60" spans="1:11" ht="12">
      <c r="A60" s="12">
        <v>480</v>
      </c>
      <c r="B60" s="19">
        <v>2.04459216057834E-05</v>
      </c>
      <c r="C60" s="18"/>
      <c r="D60" s="18"/>
      <c r="E60" s="25">
        <f t="shared" si="3"/>
        <v>3.5806493221712273E-06</v>
      </c>
      <c r="F60" s="26">
        <f t="shared" si="1"/>
        <v>12.890337559816418</v>
      </c>
      <c r="G60" s="15">
        <f t="shared" si="4"/>
        <v>0.13333333333333333</v>
      </c>
      <c r="K60" s="1">
        <v>7.34111799201389</v>
      </c>
    </row>
    <row r="61" spans="1:11" ht="12">
      <c r="A61" s="12">
        <v>490</v>
      </c>
      <c r="B61" s="19">
        <v>2.052273415426648E-05</v>
      </c>
      <c r="C61" s="18"/>
      <c r="D61" s="18"/>
      <c r="E61" s="25">
        <f t="shared" si="3"/>
        <v>3.5675663997672273E-06</v>
      </c>
      <c r="F61" s="26">
        <f t="shared" si="1"/>
        <v>12.843239039162018</v>
      </c>
      <c r="G61" s="15">
        <f t="shared" si="4"/>
        <v>0.1361111111111111</v>
      </c>
      <c r="K61" s="1">
        <v>7.2659707519985375</v>
      </c>
    </row>
    <row r="62" spans="1:11" ht="12">
      <c r="A62" s="12">
        <v>500</v>
      </c>
      <c r="B62" s="19">
        <v>2.0596983305021226E-05</v>
      </c>
      <c r="C62" s="18"/>
      <c r="D62" s="18"/>
      <c r="E62" s="25">
        <f t="shared" si="3"/>
        <v>3.5550106342525984E-06</v>
      </c>
      <c r="F62" s="26">
        <f t="shared" si="1"/>
        <v>12.798038283309355</v>
      </c>
      <c r="G62" s="15">
        <f t="shared" si="4"/>
        <v>0.1388888888888889</v>
      </c>
      <c r="K62" s="1">
        <v>7.193084982326007</v>
      </c>
    </row>
    <row r="63" spans="1:11" ht="12">
      <c r="A63" s="12">
        <v>510</v>
      </c>
      <c r="B63" s="19">
        <v>2.0668771728216893E-05</v>
      </c>
      <c r="C63" s="18"/>
      <c r="D63" s="18"/>
      <c r="E63" s="25">
        <f t="shared" si="3"/>
        <v>3.542954733648E-06</v>
      </c>
      <c r="F63" s="26">
        <f t="shared" si="1"/>
        <v>12.754637041132801</v>
      </c>
      <c r="G63" s="15">
        <f t="shared" si="4"/>
        <v>0.14166666666666666</v>
      </c>
      <c r="K63" s="1">
        <v>7.122349484812467</v>
      </c>
    </row>
    <row r="64" spans="1:11" ht="12">
      <c r="A64" s="12">
        <v>520</v>
      </c>
      <c r="B64" s="19">
        <v>2.0738196822117283E-05</v>
      </c>
      <c r="C64" s="18"/>
      <c r="D64" s="18"/>
      <c r="E64" s="25">
        <f aca="true" t="shared" si="5" ref="E64:E112">($G$8*$G$5/$G$6)/(B64+$G$7)</f>
        <v>3.5313732436030356E-06</v>
      </c>
      <c r="F64" s="26">
        <f t="shared" si="1"/>
        <v>12.712943676970928</v>
      </c>
      <c r="G64" s="15">
        <f aca="true" t="shared" si="6" ref="G64:G112">A64/3600</f>
        <v>0.14444444444444443</v>
      </c>
      <c r="K64" s="1">
        <v>7.053660568514786</v>
      </c>
    </row>
    <row r="65" spans="1:11" ht="12">
      <c r="A65" s="12">
        <v>530</v>
      </c>
      <c r="B65" s="19">
        <v>2.0805351064812754E-05</v>
      </c>
      <c r="C65" s="18"/>
      <c r="D65" s="18"/>
      <c r="E65" s="25">
        <f t="shared" si="5"/>
        <v>3.520242392244248E-06</v>
      </c>
      <c r="F65" s="26">
        <f t="shared" si="1"/>
        <v>12.672872612079294</v>
      </c>
      <c r="G65" s="15">
        <f t="shared" si="6"/>
        <v>0.14722222222222223</v>
      </c>
      <c r="K65" s="1">
        <v>6.986921410413141</v>
      </c>
    </row>
    <row r="66" spans="1:11" ht="12">
      <c r="A66" s="12">
        <v>540</v>
      </c>
      <c r="B66" s="19">
        <v>2.0870322336525417E-05</v>
      </c>
      <c r="C66" s="18"/>
      <c r="D66" s="18"/>
      <c r="E66" s="25">
        <f t="shared" si="5"/>
        <v>3.5095399507293617E-06</v>
      </c>
      <c r="F66" s="26">
        <f t="shared" si="1"/>
        <v>12.634343822625702</v>
      </c>
      <c r="G66" s="15">
        <f t="shared" si="6"/>
        <v>0.15</v>
      </c>
      <c r="K66" s="1">
        <v>6.922041481401776</v>
      </c>
    </row>
    <row r="67" spans="1:11" ht="12">
      <c r="A67" s="12">
        <v>550</v>
      </c>
      <c r="B67" s="19">
        <v>2.093319421544008E-05</v>
      </c>
      <c r="C67" s="18"/>
      <c r="D67" s="18"/>
      <c r="E67" s="25">
        <f t="shared" si="5"/>
        <v>3.4992451076644174E-06</v>
      </c>
      <c r="F67" s="26">
        <f t="shared" si="1"/>
        <v>12.597282387591903</v>
      </c>
      <c r="G67" s="15">
        <f t="shared" si="6"/>
        <v>0.1527777777777778</v>
      </c>
      <c r="K67" s="1">
        <v>6.858936029847106</v>
      </c>
    </row>
    <row r="68" spans="1:11" ht="12">
      <c r="A68" s="12">
        <v>560</v>
      </c>
      <c r="B68" s="19">
        <v>2.09940462496698E-05</v>
      </c>
      <c r="C68" s="18"/>
      <c r="D68" s="18"/>
      <c r="E68" s="25">
        <f t="shared" si="5"/>
        <v>3.489338355785485E-06</v>
      </c>
      <c r="F68" s="26">
        <f t="shared" si="1"/>
        <v>12.561618080827746</v>
      </c>
      <c r="G68" s="15">
        <f t="shared" si="6"/>
        <v>0.15555555555555556</v>
      </c>
      <c r="K68" s="1">
        <v>6.797525616012149</v>
      </c>
    </row>
    <row r="69" spans="1:11" ht="12">
      <c r="A69" s="12">
        <v>570</v>
      </c>
      <c r="B69" s="19">
        <v>2.1052954207666936E-05</v>
      </c>
      <c r="C69" s="18"/>
      <c r="D69" s="18"/>
      <c r="E69" s="25">
        <f t="shared" si="5"/>
        <v>3.479801389515344E-06</v>
      </c>
      <c r="F69" s="26">
        <f t="shared" si="1"/>
        <v>12.527285002255239</v>
      </c>
      <c r="G69" s="15">
        <f t="shared" si="6"/>
        <v>0.15833333333333333</v>
      </c>
      <c r="K69" s="1">
        <v>6.737735691530471</v>
      </c>
    </row>
    <row r="70" spans="1:11" ht="12">
      <c r="A70" s="12">
        <v>580</v>
      </c>
      <c r="B70" s="19">
        <v>2.1109990309130707E-05</v>
      </c>
      <c r="C70" s="18"/>
      <c r="D70" s="18"/>
      <c r="E70" s="25">
        <f t="shared" si="5"/>
        <v>3.470617012183981E-06</v>
      </c>
      <c r="F70" s="26">
        <f t="shared" si="1"/>
        <v>12.49422124386233</v>
      </c>
      <c r="G70" s="15">
        <f t="shared" si="6"/>
        <v>0.16111111111111112</v>
      </c>
      <c r="K70" s="1">
        <v>6.67949621886701</v>
      </c>
    </row>
    <row r="71" spans="1:11" ht="12">
      <c r="A71" s="12">
        <v>590</v>
      </c>
      <c r="B71" s="19">
        <v>2.1165223438235922E-05</v>
      </c>
      <c r="C71" s="18"/>
      <c r="D71" s="18"/>
      <c r="E71" s="25">
        <f t="shared" si="5"/>
        <v>3.4617690518545983E-06</v>
      </c>
      <c r="F71" s="26">
        <f t="shared" si="1"/>
        <v>12.462368586676554</v>
      </c>
      <c r="G71" s="15">
        <f t="shared" si="6"/>
        <v>0.1638888888888889</v>
      </c>
      <c r="K71" s="1">
        <v>6.622741326348556</v>
      </c>
    </row>
    <row r="72" spans="1:11" ht="12">
      <c r="A72" s="12">
        <v>600</v>
      </c>
      <c r="B72" s="19">
        <v>2.1218719340809194E-05</v>
      </c>
      <c r="C72" s="18"/>
      <c r="D72" s="18"/>
      <c r="E72" s="25">
        <f t="shared" si="5"/>
        <v>3.4532422848282753E-06</v>
      </c>
      <c r="F72" s="26">
        <f t="shared" si="1"/>
        <v>12.43167222538179</v>
      </c>
      <c r="G72" s="15">
        <f t="shared" si="6"/>
        <v>0.16666666666666666</v>
      </c>
      <c r="K72" s="1">
        <v>6.567408994900225</v>
      </c>
    </row>
    <row r="73" spans="1:11" ht="12">
      <c r="A73" s="12">
        <v>610</v>
      </c>
      <c r="B73" s="19">
        <v>2.127054080690533E-05</v>
      </c>
      <c r="C73" s="18"/>
      <c r="D73" s="18"/>
      <c r="E73" s="25">
        <f t="shared" si="5"/>
        <v>3.445022366013571E-06</v>
      </c>
      <c r="F73" s="26">
        <f t="shared" si="1"/>
        <v>12.402080517648855</v>
      </c>
      <c r="G73" s="15">
        <f t="shared" si="6"/>
        <v>0.16944444444444445</v>
      </c>
      <c r="K73" s="1">
        <v>6.5134407731005854</v>
      </c>
    </row>
    <row r="74" spans="1:11" ht="12">
      <c r="A74" s="12">
        <v>620</v>
      </c>
      <c r="B74" s="19">
        <v>2.1320747840083675E-05</v>
      </c>
      <c r="C74" s="18"/>
      <c r="D74" s="18"/>
      <c r="E74" s="25">
        <f t="shared" si="5"/>
        <v>3.437095765445241E-06</v>
      </c>
      <c r="F74" s="26">
        <f t="shared" si="1"/>
        <v>12.373544755602866</v>
      </c>
      <c r="G74" s="15">
        <f t="shared" si="6"/>
        <v>0.17222222222222222</v>
      </c>
      <c r="K74" s="1">
        <v>6.4607815175788925</v>
      </c>
    </row>
    <row r="75" spans="1:11" ht="12">
      <c r="A75" s="12">
        <v>630</v>
      </c>
      <c r="B75" s="19">
        <v>2.1369397814549943E-05</v>
      </c>
      <c r="C75" s="18"/>
      <c r="D75" s="18"/>
      <c r="E75" s="25">
        <f t="shared" si="5"/>
        <v>3.429449710320862E-06</v>
      </c>
      <c r="F75" s="26">
        <f t="shared" si="1"/>
        <v>12.346018957155103</v>
      </c>
      <c r="G75" s="15">
        <f t="shared" si="6"/>
        <v>0.175</v>
      </c>
      <c r="K75" s="1">
        <v>6.409379156133154</v>
      </c>
    </row>
    <row r="76" spans="1:11" ht="12">
      <c r="A76" s="12">
        <v>640</v>
      </c>
      <c r="B76" s="19">
        <v>2.141654562121007E-05</v>
      </c>
      <c r="C76" s="18"/>
      <c r="D76" s="18"/>
      <c r="E76" s="25">
        <f t="shared" si="5"/>
        <v>3.422072131997736E-06</v>
      </c>
      <c r="F76" s="26">
        <f t="shared" si="1"/>
        <v>12.319459675191847</v>
      </c>
      <c r="G76" s="15">
        <f t="shared" si="6"/>
        <v>0.17777777777777778</v>
      </c>
      <c r="K76" s="1">
        <v>6.359184471255714</v>
      </c>
    </row>
    <row r="77" spans="1:11" ht="12">
      <c r="A77" s="12">
        <v>650</v>
      </c>
      <c r="B77" s="19">
        <v>2.1462243803577904E-05</v>
      </c>
      <c r="C77" s="18"/>
      <c r="D77" s="18"/>
      <c r="E77" s="25">
        <f t="shared" si="5"/>
        <v>3.4149516174563924E-06</v>
      </c>
      <c r="F77" s="26">
        <f aca="true" t="shared" si="7" ref="F77:F140">1000*E77*3600</f>
        <v>12.293825822843012</v>
      </c>
      <c r="G77" s="15">
        <f t="shared" si="6"/>
        <v>0.18055555555555555</v>
      </c>
      <c r="K77" s="1">
        <v>6.310150902020575</v>
      </c>
    </row>
    <row r="78" spans="1:11" ht="12">
      <c r="A78" s="12">
        <v>660</v>
      </c>
      <c r="B78" s="19">
        <v>2.1506542684385267E-05</v>
      </c>
      <c r="C78" s="18"/>
      <c r="D78" s="18"/>
      <c r="E78" s="25">
        <f t="shared" si="5"/>
        <v>3.408077364792799E-06</v>
      </c>
      <c r="F78" s="26">
        <f t="shared" si="7"/>
        <v>12.269078513254076</v>
      </c>
      <c r="G78" s="15">
        <f t="shared" si="6"/>
        <v>0.18333333333333332</v>
      </c>
      <c r="K78" s="1">
        <v>6.262234362519766</v>
      </c>
    </row>
    <row r="79" spans="1:11" ht="12">
      <c r="A79" s="12">
        <v>670</v>
      </c>
      <c r="B79" s="19">
        <v>2.1549490483660604E-05</v>
      </c>
      <c r="C79" s="18"/>
      <c r="D79" s="18"/>
      <c r="E79" s="25">
        <f t="shared" si="5"/>
        <v>3.401439142350135E-06</v>
      </c>
      <c r="F79" s="26">
        <f t="shared" si="7"/>
        <v>12.245180912460487</v>
      </c>
      <c r="G79" s="15">
        <f t="shared" si="6"/>
        <v>0.18611111111111112</v>
      </c>
      <c r="K79" s="1">
        <v>6.215393075239414</v>
      </c>
    </row>
    <row r="80" spans="1:11" ht="12">
      <c r="A80" s="12">
        <v>680</v>
      </c>
      <c r="B80" s="19">
        <v>2.15911334289687E-05</v>
      </c>
      <c r="C80" s="18"/>
      <c r="D80" s="18"/>
      <c r="E80" s="25">
        <f t="shared" si="5"/>
        <v>3.3950272511436855E-06</v>
      </c>
      <c r="F80" s="26">
        <f t="shared" si="7"/>
        <v>12.222098104117267</v>
      </c>
      <c r="G80" s="15">
        <f t="shared" si="6"/>
        <v>0.18888888888888888</v>
      </c>
      <c r="K80" s="1">
        <v>6.1695874179441565</v>
      </c>
    </row>
    <row r="81" spans="1:11" ht="12">
      <c r="A81" s="12">
        <v>690</v>
      </c>
      <c r="B81" s="19">
        <v>2.163151585843866E-05</v>
      </c>
      <c r="C81" s="18"/>
      <c r="D81" s="18"/>
      <c r="E81" s="25">
        <f t="shared" si="5"/>
        <v>3.3888324902698782E-06</v>
      </c>
      <c r="F81" s="26">
        <f t="shared" si="7"/>
        <v>12.199796964971561</v>
      </c>
      <c r="G81" s="15">
        <f t="shared" si="6"/>
        <v>0.19166666666666668</v>
      </c>
      <c r="K81" s="1">
        <v>6.124779782794394</v>
      </c>
    </row>
    <row r="82" spans="1:11" ht="12">
      <c r="A82" s="12">
        <v>700</v>
      </c>
      <c r="B82" s="19">
        <v>2.1670680317148855E-05</v>
      </c>
      <c r="C82" s="18"/>
      <c r="D82" s="18"/>
      <c r="E82" s="25">
        <f t="shared" si="5"/>
        <v>3.382846125023419E-06</v>
      </c>
      <c r="F82" s="26">
        <f t="shared" si="7"/>
        <v>12.17824605008431</v>
      </c>
      <c r="G82" s="15">
        <f t="shared" si="6"/>
        <v>0.19444444444444445</v>
      </c>
      <c r="K82" s="1">
        <v>6.080934446557937</v>
      </c>
    </row>
    <row r="83" spans="1:11" ht="12">
      <c r="A83" s="12">
        <v>710</v>
      </c>
      <c r="B83" s="19">
        <v>2.1708667647385314E-05</v>
      </c>
      <c r="C83" s="18"/>
      <c r="D83" s="18"/>
      <c r="E83" s="25">
        <f t="shared" si="5"/>
        <v>3.377059857475509E-06</v>
      </c>
      <c r="F83" s="26">
        <f t="shared" si="7"/>
        <v>12.157415486911832</v>
      </c>
      <c r="G83" s="15">
        <f t="shared" si="6"/>
        <v>0.19722222222222222</v>
      </c>
      <c r="K83" s="1">
        <v>6.038017450898071</v>
      </c>
    </row>
    <row r="84" spans="1:11" ht="12">
      <c r="A84" s="12">
        <v>720</v>
      </c>
      <c r="B84" s="19">
        <v>2.1745517073243187E-05</v>
      </c>
      <c r="C84" s="18"/>
      <c r="D84" s="18"/>
      <c r="E84" s="25">
        <f t="shared" si="5"/>
        <v>3.3714657992917448E-06</v>
      </c>
      <c r="F84" s="26">
        <f t="shared" si="7"/>
        <v>12.137276877450281</v>
      </c>
      <c r="G84" s="15">
        <f t="shared" si="6"/>
        <v>0.2</v>
      </c>
      <c r="K84" s="1">
        <v>5.995996491826357</v>
      </c>
    </row>
    <row r="85" spans="1:11" ht="12">
      <c r="A85" s="12">
        <v>730</v>
      </c>
      <c r="B85" s="19">
        <v>2.1781266279999065E-05</v>
      </c>
      <c r="C85" s="18"/>
      <c r="D85" s="18"/>
      <c r="E85" s="25">
        <f t="shared" si="5"/>
        <v>3.3660564465909313E-06</v>
      </c>
      <c r="F85" s="26">
        <f t="shared" si="7"/>
        <v>12.117803207727354</v>
      </c>
      <c r="G85" s="15">
        <f t="shared" si="6"/>
        <v>0.20277777777777778</v>
      </c>
      <c r="K85" s="1">
        <v>5.954840817502365</v>
      </c>
    </row>
    <row r="86" spans="1:11" ht="12">
      <c r="A86" s="12">
        <v>740</v>
      </c>
      <c r="B86" s="19">
        <v>2.1815951488644056E-05</v>
      </c>
      <c r="C86" s="18"/>
      <c r="D86" s="18"/>
      <c r="E86" s="25">
        <f t="shared" si="5"/>
        <v>3.3608246566661217E-06</v>
      </c>
      <c r="F86" s="26">
        <f t="shared" si="7"/>
        <v>12.098968763998037</v>
      </c>
      <c r="G86" s="15">
        <f t="shared" si="6"/>
        <v>0.20555555555555555</v>
      </c>
      <c r="K86" s="1">
        <v>5.914521133645588</v>
      </c>
    </row>
    <row r="87" spans="1:11" ht="12">
      <c r="A87" s="12">
        <v>750</v>
      </c>
      <c r="B87" s="19">
        <v>2.1849607525933762E-05</v>
      </c>
      <c r="C87" s="18"/>
      <c r="D87" s="18"/>
      <c r="E87" s="25">
        <f t="shared" si="5"/>
        <v>3.35576362640697E-06</v>
      </c>
      <c r="F87" s="26">
        <f t="shared" si="7"/>
        <v>12.080749055065091</v>
      </c>
      <c r="G87" s="15">
        <f t="shared" si="6"/>
        <v>0.20833333333333334</v>
      </c>
      <c r="K87" s="1">
        <v>5.875009515898418</v>
      </c>
    </row>
    <row r="88" spans="1:11" ht="12">
      <c r="A88" s="12">
        <v>760</v>
      </c>
      <c r="B88" s="19">
        <v>2.188226789028069E-05</v>
      </c>
      <c r="C88" s="18"/>
      <c r="D88" s="18"/>
      <c r="E88" s="25">
        <f t="shared" si="5"/>
        <v>3.350866872278305E-06</v>
      </c>
      <c r="F88" s="26">
        <f t="shared" si="7"/>
        <v>12.0631207402019</v>
      </c>
      <c r="G88" s="15">
        <f t="shared" si="6"/>
        <v>0.2111111111111111</v>
      </c>
      <c r="K88" s="1">
        <v>5.836279328544453</v>
      </c>
    </row>
    <row r="89" spans="1:11" ht="12">
      <c r="A89" s="12">
        <v>770</v>
      </c>
      <c r="B89" s="19">
        <v>2.19139648137869E-05</v>
      </c>
      <c r="C89" s="18"/>
      <c r="D89" s="18"/>
      <c r="E89" s="25">
        <f t="shared" si="5"/>
        <v>3.3461282117239366E-06</v>
      </c>
      <c r="F89" s="26">
        <f t="shared" si="7"/>
        <v>12.046061562206171</v>
      </c>
      <c r="G89" s="15">
        <f t="shared" si="6"/>
        <v>0.21388888888888888</v>
      </c>
      <c r="K89" s="1">
        <v>5.798305149044532</v>
      </c>
    </row>
    <row r="90" spans="1:11" ht="12">
      <c r="A90" s="12">
        <v>780</v>
      </c>
      <c r="B90" s="19">
        <v>2.1944729320690024E-05</v>
      </c>
      <c r="C90" s="18"/>
      <c r="D90" s="18"/>
      <c r="E90" s="25">
        <f t="shared" si="5"/>
        <v>3.3415417458772117E-06</v>
      </c>
      <c r="F90" s="26">
        <f t="shared" si="7"/>
        <v>12.029550285157962</v>
      </c>
      <c r="G90" s="15">
        <f t="shared" si="6"/>
        <v>0.21666666666666667</v>
      </c>
      <c r="K90" s="1">
        <v>5.761062697904706</v>
      </c>
    </row>
    <row r="91" spans="1:11" ht="12">
      <c r="A91" s="12">
        <v>790</v>
      </c>
      <c r="B91" s="19">
        <v>2.197459128247301E-05</v>
      </c>
      <c r="C91" s="18"/>
      <c r="D91" s="18"/>
      <c r="E91" s="25">
        <f t="shared" si="5"/>
        <v>3.337101843471091E-06</v>
      </c>
      <c r="F91" s="26">
        <f t="shared" si="7"/>
        <v>12.013566636495927</v>
      </c>
      <c r="G91" s="15">
        <f t="shared" si="6"/>
        <v>0.21944444444444444</v>
      </c>
      <c r="K91" s="1">
        <v>5.724528773436576</v>
      </c>
    </row>
    <row r="92" spans="1:11" ht="12">
      <c r="A92" s="12">
        <v>800</v>
      </c>
      <c r="B92" s="19">
        <v>2.20035794698677E-05</v>
      </c>
      <c r="C92" s="18"/>
      <c r="D92" s="18"/>
      <c r="E92" s="25">
        <f t="shared" si="5"/>
        <v>3.3328031258504904E-06</v>
      </c>
      <c r="F92" s="26">
        <f t="shared" si="7"/>
        <v>11.998091253061764</v>
      </c>
      <c r="G92" s="15">
        <f t="shared" si="6"/>
        <v>0.2222222222222222</v>
      </c>
      <c r="K92" s="1">
        <v>5.688681191011685</v>
      </c>
    </row>
    <row r="93" spans="1:11" ht="12">
      <c r="A93" s="12">
        <v>810</v>
      </c>
      <c r="B93" s="19">
        <v>2.2031721601963614E-05</v>
      </c>
      <c r="C93" s="18"/>
      <c r="D93" s="18"/>
      <c r="E93" s="25">
        <f t="shared" si="5"/>
        <v>3.328640452998666E-06</v>
      </c>
      <c r="F93" s="26">
        <f t="shared" si="7"/>
        <v>11.983105630795198</v>
      </c>
      <c r="G93" s="15">
        <f t="shared" si="6"/>
        <v>0.225</v>
      </c>
      <c r="K93" s="1">
        <v>5.65349872644864</v>
      </c>
    </row>
    <row r="94" spans="1:11" ht="12">
      <c r="A94" s="12">
        <v>820</v>
      </c>
      <c r="B94" s="19">
        <v>2.205904439261673E-05</v>
      </c>
      <c r="C94" s="18"/>
      <c r="D94" s="18"/>
      <c r="E94" s="25">
        <f t="shared" si="5"/>
        <v>3.3246089104974004E-06</v>
      </c>
      <c r="F94" s="26">
        <f t="shared" si="7"/>
        <v>11.96859207779064</v>
      </c>
      <c r="G94" s="15">
        <f t="shared" si="6"/>
        <v>0.22777777777777777</v>
      </c>
      <c r="K94" s="1">
        <v>5.61896106320474</v>
      </c>
    </row>
    <row r="95" spans="1:11" ht="12">
      <c r="A95" s="12">
        <v>830</v>
      </c>
      <c r="B95" s="19">
        <v>2.2085573594337503E-05</v>
      </c>
      <c r="C95" s="18"/>
      <c r="D95" s="18"/>
      <c r="E95" s="25">
        <f t="shared" si="5"/>
        <v>3.3207037973480322E-06</v>
      </c>
      <c r="F95" s="26">
        <f t="shared" si="7"/>
        <v>11.954533670452916</v>
      </c>
      <c r="G95" s="15">
        <f t="shared" si="6"/>
        <v>0.23055555555555557</v>
      </c>
      <c r="K95" s="1">
        <v>5.585048743073585</v>
      </c>
    </row>
    <row r="96" spans="1:11" ht="12">
      <c r="A96" s="12">
        <v>840</v>
      </c>
      <c r="B96" s="19">
        <v>2.2111334039823602E-05</v>
      </c>
      <c r="C96" s="18"/>
      <c r="D96" s="18"/>
      <c r="E96" s="25">
        <f t="shared" si="5"/>
        <v>3.316920614586838E-06</v>
      </c>
      <c r="F96" s="26">
        <f t="shared" si="7"/>
        <v>11.940914212512617</v>
      </c>
      <c r="G96" s="15">
        <f t="shared" si="6"/>
        <v>0.23333333333333334</v>
      </c>
      <c r="K96" s="1">
        <v>5.551743120116886</v>
      </c>
    </row>
    <row r="97" spans="1:11" ht="12">
      <c r="A97" s="12">
        <v>850</v>
      </c>
      <c r="B97" s="19">
        <v>2.2136349681290057E-05</v>
      </c>
      <c r="C97" s="18"/>
      <c r="D97" s="18"/>
      <c r="E97" s="25">
        <f t="shared" si="5"/>
        <v>3.3132550546341315E-06</v>
      </c>
      <c r="F97" s="26">
        <f t="shared" si="7"/>
        <v>11.927718196682873</v>
      </c>
      <c r="G97" s="15">
        <f t="shared" si="6"/>
        <v>0.2361111111111111</v>
      </c>
      <c r="K97" s="1">
        <v>5.51902631758265</v>
      </c>
    </row>
    <row r="98" spans="1:11" ht="12">
      <c r="A98" s="12">
        <v>860</v>
      </c>
      <c r="B98" s="19">
        <v>2.216064362773794E-05</v>
      </c>
      <c r="C98" s="18"/>
      <c r="D98" s="18"/>
      <c r="E98" s="25">
        <f t="shared" si="5"/>
        <v>3.3097029913217313E-06</v>
      </c>
      <c r="F98" s="26">
        <f t="shared" si="7"/>
        <v>11.914930768758232</v>
      </c>
      <c r="G98" s="15">
        <f t="shared" si="6"/>
        <v>0.2388888888888889</v>
      </c>
      <c r="K98" s="1">
        <v>5.486881187583666</v>
      </c>
    </row>
    <row r="99" spans="1:11" ht="12">
      <c r="A99" s="12">
        <v>870</v>
      </c>
      <c r="B99" s="19">
        <v>2.2184238180292132E-05</v>
      </c>
      <c r="C99" s="18"/>
      <c r="D99" s="18"/>
      <c r="E99" s="25">
        <f t="shared" si="5"/>
        <v>3.3062604705481946E-06</v>
      </c>
      <c r="F99" s="26">
        <f t="shared" si="7"/>
        <v>11.902537693973501</v>
      </c>
      <c r="G99" s="15">
        <f t="shared" si="6"/>
        <v>0.24166666666666667</v>
      </c>
      <c r="K99" s="1">
        <v>5.455291273329644</v>
      </c>
    </row>
    <row r="100" spans="1:11" ht="12">
      <c r="A100" s="12">
        <v>880</v>
      </c>
      <c r="B100" s="19">
        <v>2.220715486572899E-05</v>
      </c>
      <c r="C100" s="18"/>
      <c r="D100" s="18"/>
      <c r="E100" s="25">
        <f t="shared" si="5"/>
        <v>3.3029237015155306E-06</v>
      </c>
      <c r="F100" s="26">
        <f t="shared" si="7"/>
        <v>11.890525325455911</v>
      </c>
      <c r="G100" s="15">
        <f t="shared" si="6"/>
        <v>0.24444444444444444</v>
      </c>
      <c r="K100" s="1">
        <v>5.42424077372408</v>
      </c>
    </row>
    <row r="101" spans="1:11" ht="12">
      <c r="A101" s="12">
        <v>890</v>
      </c>
      <c r="B101" s="19">
        <v>2.2229414468306013E-05</v>
      </c>
      <c r="C101" s="18"/>
      <c r="D101" s="18"/>
      <c r="E101" s="25">
        <f t="shared" si="5"/>
        <v>3.29968904850498E-06</v>
      </c>
      <c r="F101" s="26">
        <f t="shared" si="7"/>
        <v>11.878880574617927</v>
      </c>
      <c r="G101" s="15">
        <f t="shared" si="6"/>
        <v>0.24722222222222223</v>
      </c>
      <c r="K101" s="1">
        <v>5.393714510152807</v>
      </c>
    </row>
    <row r="102" spans="1:11" ht="12">
      <c r="A102" s="12">
        <v>900</v>
      </c>
      <c r="B102" s="19">
        <v>2.2251037059997203E-05</v>
      </c>
      <c r="C102" s="18"/>
      <c r="D102" s="18"/>
      <c r="E102" s="25">
        <f t="shared" si="5"/>
        <v>3.296553023153012E-06</v>
      </c>
      <c r="F102" s="26">
        <f t="shared" si="7"/>
        <v>11.867590883350845</v>
      </c>
      <c r="G102" s="15">
        <f t="shared" si="6"/>
        <v>0.25</v>
      </c>
      <c r="K102" s="1">
        <v>5.363697895305682</v>
      </c>
    </row>
    <row r="103" spans="1:11" ht="12">
      <c r="A103" s="12">
        <v>910</v>
      </c>
      <c r="B103" s="19">
        <v>2.2272042029230746E-05</v>
      </c>
      <c r="C103" s="18"/>
      <c r="D103" s="18"/>
      <c r="E103" s="25">
        <f t="shared" si="5"/>
        <v>3.2935122771918376E-06</v>
      </c>
      <c r="F103" s="26">
        <f t="shared" si="7"/>
        <v>11.856644197890615</v>
      </c>
      <c r="G103" s="15">
        <f t="shared" si="6"/>
        <v>0.25277777777777777</v>
      </c>
      <c r="K103" s="1">
        <v>5.334176903885938</v>
      </c>
    </row>
    <row r="104" spans="1:11" ht="12">
      <c r="A104" s="12">
        <v>920</v>
      </c>
      <c r="B104" s="19">
        <v>2.2292448108218415E-05</v>
      </c>
      <c r="C104" s="16"/>
      <c r="D104" s="16"/>
      <c r="E104" s="25">
        <f t="shared" si="5"/>
        <v>3.290563595621691E-06</v>
      </c>
      <c r="F104" s="26">
        <f t="shared" si="7"/>
        <v>11.846028944238087</v>
      </c>
      <c r="G104" s="15">
        <f t="shared" si="6"/>
        <v>0.25555555555555554</v>
      </c>
      <c r="K104" s="1">
        <v>5.3051380450735905</v>
      </c>
    </row>
    <row r="105" spans="1:11" ht="12">
      <c r="A105" s="12">
        <v>930</v>
      </c>
      <c r="B105" s="19">
        <v>2.231227339896014E-05</v>
      </c>
      <c r="C105" s="16"/>
      <c r="D105" s="16"/>
      <c r="E105" s="25">
        <f t="shared" si="5"/>
        <v>3.2877038902847244E-06</v>
      </c>
      <c r="F105" s="26">
        <f t="shared" si="7"/>
        <v>11.835734005025008</v>
      </c>
      <c r="G105" s="15">
        <f t="shared" si="6"/>
        <v>0.25833333333333336</v>
      </c>
      <c r="K105" s="1">
        <v>5.27656833662011</v>
      </c>
    </row>
    <row r="106" spans="1:11" ht="12">
      <c r="A106" s="12">
        <v>940</v>
      </c>
      <c r="B106" s="19">
        <v>2.2331535398001148E-05</v>
      </c>
      <c r="C106" s="16"/>
      <c r="D106" s="16"/>
      <c r="E106" s="25">
        <f t="shared" si="5"/>
        <v>3.2849301938128122E-06</v>
      </c>
      <c r="F106" s="26">
        <f t="shared" si="7"/>
        <v>11.825748697726125</v>
      </c>
      <c r="G106" s="15">
        <f t="shared" si="6"/>
        <v>0.2611111111111111</v>
      </c>
      <c r="K106" s="1">
        <v>5.248455280461355</v>
      </c>
    </row>
    <row r="107" spans="1:11" ht="12">
      <c r="A107" s="12">
        <v>950</v>
      </c>
      <c r="B107" s="19">
        <v>2.2350251020013902E-05</v>
      </c>
      <c r="C107" s="16"/>
      <c r="D107" s="16"/>
      <c r="E107" s="25">
        <f t="shared" si="5"/>
        <v>3.282239653923695E-06</v>
      </c>
      <c r="F107" s="26">
        <f t="shared" si="7"/>
        <v>11.816062754125303</v>
      </c>
      <c r="G107" s="15">
        <f t="shared" si="6"/>
        <v>0.2638888888888889</v>
      </c>
      <c r="K107" s="1">
        <v>5.220786839744736</v>
      </c>
    </row>
    <row r="108" spans="1:11" ht="12">
      <c r="A108" s="12">
        <v>960</v>
      </c>
      <c r="B108" s="19">
        <v>2.2368436620272167E-05</v>
      </c>
      <c r="C108" s="16"/>
      <c r="D108" s="16"/>
      <c r="E108" s="25">
        <f t="shared" si="5"/>
        <v>3.2796295280419297E-06</v>
      </c>
      <c r="F108" s="26">
        <f t="shared" si="7"/>
        <v>11.806666300950948</v>
      </c>
      <c r="G108" s="15">
        <f t="shared" si="6"/>
        <v>0.26666666666666666</v>
      </c>
      <c r="K108" s="1">
        <v>5.193551417174662</v>
      </c>
    </row>
    <row r="109" spans="1:11" ht="12">
      <c r="A109" s="12">
        <v>970</v>
      </c>
      <c r="B109" s="19">
        <v>2.2386108016079878E-05</v>
      </c>
      <c r="C109" s="16"/>
      <c r="D109" s="16"/>
      <c r="E109" s="25">
        <f t="shared" si="5"/>
        <v>3.2770971782229057E-06</v>
      </c>
      <c r="F109" s="26">
        <f t="shared" si="7"/>
        <v>11.79754984160246</v>
      </c>
      <c r="G109" s="15">
        <f t="shared" si="6"/>
        <v>0.26944444444444443</v>
      </c>
      <c r="K109" s="1">
        <v>5.166737834587836</v>
      </c>
    </row>
    <row r="110" spans="1:11" ht="12">
      <c r="A110" s="12">
        <v>980</v>
      </c>
      <c r="B110" s="19">
        <v>2.2403280507213468E-05</v>
      </c>
      <c r="C110" s="16"/>
      <c r="D110" s="16"/>
      <c r="E110" s="25">
        <f t="shared" si="5"/>
        <v>3.2746400663598596E-06</v>
      </c>
      <c r="F110" s="26">
        <f t="shared" si="7"/>
        <v>11.788704238895495</v>
      </c>
      <c r="G110" s="15">
        <f t="shared" si="6"/>
        <v>0.2722222222222222</v>
      </c>
      <c r="K110" s="1">
        <v>5.140335313676641</v>
      </c>
    </row>
    <row r="111" spans="1:11" ht="12">
      <c r="A111" s="12">
        <v>990</v>
      </c>
      <c r="B111" s="19">
        <v>2.2419968895432306E-05</v>
      </c>
      <c r="C111" s="16"/>
      <c r="D111" s="16"/>
      <c r="E111" s="25">
        <f t="shared" si="5"/>
        <v>3.2722557496553433E-06</v>
      </c>
      <c r="F111" s="26">
        <f t="shared" si="7"/>
        <v>11.780120698759236</v>
      </c>
      <c r="G111" s="15">
        <f t="shared" si="6"/>
        <v>0.275</v>
      </c>
      <c r="K111" s="1">
        <v>5.114333457785176</v>
      </c>
    </row>
    <row r="112" spans="1:11" ht="12">
      <c r="A112" s="12">
        <v>1000</v>
      </c>
      <c r="B112" s="19">
        <v>2.243618750310846E-05</v>
      </c>
      <c r="C112" s="16"/>
      <c r="D112" s="16"/>
      <c r="E112" s="25">
        <f t="shared" si="5"/>
        <v>3.269941876339976E-06</v>
      </c>
      <c r="F112" s="26">
        <f t="shared" si="7"/>
        <v>11.771790754823913</v>
      </c>
      <c r="G112" s="15">
        <f t="shared" si="6"/>
        <v>0.2777777777777778</v>
      </c>
      <c r="K112" s="1">
        <v>5.08872223470806</v>
      </c>
    </row>
    <row r="113" spans="1:11" ht="12">
      <c r="A113" s="12">
        <v>1010</v>
      </c>
      <c r="B113" s="19">
        <v>2.2451950191023586E-05</v>
      </c>
      <c r="C113" s="16"/>
      <c r="D113" s="16"/>
      <c r="E113" s="25">
        <f aca="true" t="shared" si="8" ref="E113:E156">($G$8*$G$5/$G$6)/(B113+$G$7)</f>
        <v>3.267696181622605E-06</v>
      </c>
      <c r="F113" s="26">
        <f t="shared" si="7"/>
        <v>11.763706253841377</v>
      </c>
      <c r="G113" s="15">
        <f aca="true" t="shared" si="9" ref="G113:G156">A113/3600</f>
        <v>0.28055555555555556</v>
      </c>
      <c r="K113" s="1">
        <v>5.063491960427388</v>
      </c>
    </row>
    <row r="114" spans="1:11" ht="12">
      <c r="A114" s="12">
        <v>1020</v>
      </c>
      <c r="B114" s="19">
        <v>2.2467270375377774E-05</v>
      </c>
      <c r="C114" s="16"/>
      <c r="D114" s="16"/>
      <c r="E114" s="25">
        <f t="shared" si="8"/>
        <v>3.2655164838571445E-06</v>
      </c>
      <c r="F114" s="26">
        <f t="shared" si="7"/>
        <v>11.75585934188572</v>
      </c>
      <c r="G114" s="15">
        <f t="shared" si="9"/>
        <v>0.2833333333333333</v>
      </c>
      <c r="K114" s="1">
        <v>5.038633283727985</v>
      </c>
    </row>
    <row r="115" spans="1:11" ht="12">
      <c r="A115" s="12">
        <v>1030</v>
      </c>
      <c r="B115" s="19">
        <v>2.248216104405228E-05</v>
      </c>
      <c r="C115" s="16"/>
      <c r="D115" s="16"/>
      <c r="E115" s="25">
        <f t="shared" si="8"/>
        <v>3.263400680912459E-06</v>
      </c>
      <c r="F115" s="26">
        <f t="shared" si="7"/>
        <v>11.748242451284852</v>
      </c>
      <c r="G115" s="15">
        <f t="shared" si="9"/>
        <v>0.2861111111111111</v>
      </c>
      <c r="K115" s="1">
        <v>5.014137171635401</v>
      </c>
    </row>
    <row r="116" spans="1:11" ht="12">
      <c r="A116" s="12">
        <v>1040</v>
      </c>
      <c r="B116" s="19">
        <v>2.249663477216544E-05</v>
      </c>
      <c r="C116" s="16"/>
      <c r="D116" s="16"/>
      <c r="E116" s="25">
        <f t="shared" si="8"/>
        <v>3.2613467467326195E-06</v>
      </c>
      <c r="F116" s="26">
        <f t="shared" si="7"/>
        <v>11.74084828823743</v>
      </c>
      <c r="G116" s="15">
        <f t="shared" si="9"/>
        <v>0.28888888888888886</v>
      </c>
      <c r="K116" s="1">
        <v>4.98999489562519</v>
      </c>
    </row>
    <row r="117" spans="1:11" ht="12">
      <c r="A117" s="12">
        <v>1050</v>
      </c>
      <c r="B117" s="19">
        <v>2.2510703736958745E-05</v>
      </c>
      <c r="C117" s="16"/>
      <c r="D117" s="16"/>
      <c r="E117" s="25">
        <f t="shared" si="8"/>
        <v>3.2593527280757782E-06</v>
      </c>
      <c r="F117" s="26">
        <f t="shared" si="7"/>
        <v>11.733669821072802</v>
      </c>
      <c r="G117" s="15">
        <f t="shared" si="9"/>
        <v>0.2916666666666667</v>
      </c>
      <c r="K117" s="1">
        <v>4.966198018555625</v>
      </c>
    </row>
    <row r="118" spans="1:11" ht="12">
      <c r="A118" s="12">
        <v>1060</v>
      </c>
      <c r="B118" s="19">
        <v>2.2524379732047605E-05</v>
      </c>
      <c r="C118" s="16"/>
      <c r="D118" s="16"/>
      <c r="E118" s="25">
        <f t="shared" si="8"/>
        <v>3.2574167414207293E-06</v>
      </c>
      <c r="F118" s="26">
        <f t="shared" si="7"/>
        <v>11.726700269114627</v>
      </c>
      <c r="G118" s="15">
        <f t="shared" si="9"/>
        <v>0.29444444444444445</v>
      </c>
      <c r="K118" s="1">
        <v>4.942738382279448</v>
      </c>
    </row>
    <row r="119" spans="1:11" ht="12">
      <c r="A119" s="12">
        <v>1070</v>
      </c>
      <c r="B119" s="19">
        <v>2.253767418106932E-05</v>
      </c>
      <c r="C119" s="16"/>
      <c r="D119" s="16"/>
      <c r="E119" s="25">
        <f t="shared" si="8"/>
        <v>3.255536970031008E-06</v>
      </c>
      <c r="F119" s="26">
        <f t="shared" si="7"/>
        <v>11.719933092111628</v>
      </c>
      <c r="G119" s="15">
        <f t="shared" si="9"/>
        <v>0.2972222222222222</v>
      </c>
      <c r="K119" s="1">
        <v>4.919608095893323</v>
      </c>
    </row>
    <row r="120" spans="1:11" ht="12">
      <c r="A120" s="12">
        <v>1080</v>
      </c>
      <c r="B120" s="19">
        <v>2.2550598150758863E-05</v>
      </c>
      <c r="C120" s="16"/>
      <c r="D120" s="16"/>
      <c r="E120" s="25">
        <f t="shared" si="8"/>
        <v>3.2537116611670604E-06</v>
      </c>
      <c r="F120" s="26">
        <f t="shared" si="7"/>
        <v>11.713361980201418</v>
      </c>
      <c r="G120" s="15">
        <f t="shared" si="9"/>
        <v>0.3</v>
      </c>
      <c r="K120" s="1">
        <v>4.896799524586561</v>
      </c>
    </row>
    <row r="121" spans="1:11" ht="12">
      <c r="A121" s="12">
        <v>1090</v>
      </c>
      <c r="B121" s="19">
        <v>2.2563162363481178E-05</v>
      </c>
      <c r="C121" s="16"/>
      <c r="D121" s="16"/>
      <c r="E121" s="25">
        <f t="shared" si="8"/>
        <v>3.251939123437685E-06</v>
      </c>
      <c r="F121" s="26">
        <f t="shared" si="7"/>
        <v>11.706980844375666</v>
      </c>
      <c r="G121" s="15">
        <f t="shared" si="9"/>
        <v>0.30277777777777776</v>
      </c>
      <c r="K121" s="1">
        <v>4.874305279053349</v>
      </c>
    </row>
    <row r="122" spans="1:11" ht="12">
      <c r="A122" s="12">
        <v>1100</v>
      </c>
      <c r="B122" s="19">
        <v>2.2575377209246938E-05</v>
      </c>
      <c r="C122" s="16"/>
      <c r="D122" s="16"/>
      <c r="E122" s="25">
        <f t="shared" si="8"/>
        <v>3.2502177242825496E-06</v>
      </c>
      <c r="F122" s="26">
        <f t="shared" si="7"/>
        <v>11.700783807417178</v>
      </c>
      <c r="G122" s="15">
        <f t="shared" si="9"/>
        <v>0.3055555555555556</v>
      </c>
      <c r="K122" s="1">
        <v>4.852118205435098</v>
      </c>
    </row>
    <row r="123" spans="1:11" ht="12">
      <c r="A123" s="12">
        <v>1110</v>
      </c>
      <c r="B123" s="19">
        <v>2.258725275723735E-05</v>
      </c>
      <c r="C123" s="16"/>
      <c r="D123" s="16"/>
      <c r="E123" s="25">
        <f t="shared" si="8"/>
        <v>3.2485458875781195E-06</v>
      </c>
      <c r="F123" s="26">
        <f t="shared" si="7"/>
        <v>11.69476519528123</v>
      </c>
      <c r="G123" s="15">
        <f t="shared" si="9"/>
        <v>0.30833333333333335</v>
      </c>
      <c r="K123" s="1">
        <v>4.830231375761865</v>
      </c>
    </row>
    <row r="124" spans="1:11" ht="12">
      <c r="A124" s="12">
        <v>1120</v>
      </c>
      <c r="B124" s="19">
        <v>2.2598798766861844E-05</v>
      </c>
      <c r="C124" s="16"/>
      <c r="D124" s="16"/>
      <c r="E124" s="25">
        <f t="shared" si="8"/>
        <v>3.2469220913598763E-06</v>
      </c>
      <c r="F124" s="26">
        <f t="shared" si="7"/>
        <v>11.688919528895555</v>
      </c>
      <c r="G124" s="15">
        <f t="shared" si="9"/>
        <v>0.3111111111111111</v>
      </c>
      <c r="K124" s="1">
        <v>4.808638078863811</v>
      </c>
    </row>
    <row r="125" spans="1:11" ht="12">
      <c r="A125" s="12">
        <v>1130</v>
      </c>
      <c r="B125" s="19">
        <v>2.26100246983713E-05</v>
      </c>
      <c r="C125" s="16"/>
      <c r="D125" s="16"/>
      <c r="E125" s="25">
        <f t="shared" si="8"/>
        <v>3.2453448656541543E-06</v>
      </c>
      <c r="F125" s="26">
        <f t="shared" si="7"/>
        <v>11.683241516354956</v>
      </c>
      <c r="G125" s="15">
        <f t="shared" si="9"/>
        <v>0.3138888888888889</v>
      </c>
      <c r="K125" s="1">
        <v>4.787331811725652</v>
      </c>
    </row>
    <row r="126" spans="1:11" ht="12">
      <c r="A126" s="12">
        <v>1140</v>
      </c>
      <c r="B126" s="19">
        <v>2.262093972304804E-05</v>
      </c>
      <c r="C126" s="16"/>
      <c r="D126" s="16"/>
      <c r="E126" s="25">
        <f t="shared" si="8"/>
        <v>3.2438127904133785E-06</v>
      </c>
      <c r="F126" s="26">
        <f t="shared" si="7"/>
        <v>11.677726045488162</v>
      </c>
      <c r="G126" s="15">
        <f t="shared" si="9"/>
        <v>0.31666666666666665</v>
      </c>
      <c r="K126" s="1">
        <v>4.766306271258772</v>
      </c>
    </row>
    <row r="127" spans="1:11" ht="12">
      <c r="A127" s="12">
        <v>1150</v>
      </c>
      <c r="B127" s="19">
        <v>2.263155273299277E-05</v>
      </c>
      <c r="C127" s="16"/>
      <c r="D127" s="16"/>
      <c r="E127" s="25">
        <f t="shared" si="8"/>
        <v>3.24232449354888E-06</v>
      </c>
      <c r="F127" s="26">
        <f t="shared" si="7"/>
        <v>11.672368176775969</v>
      </c>
      <c r="G127" s="15">
        <f t="shared" si="9"/>
        <v>0.3194444444444444</v>
      </c>
      <c r="K127" s="1">
        <v>4.74555534646739</v>
      </c>
    </row>
    <row r="128" spans="1:11" ht="12">
      <c r="A128" s="12">
        <v>1160</v>
      </c>
      <c r="B128" s="19">
        <v>2.2641872350527357E-05</v>
      </c>
      <c r="C128" s="16"/>
      <c r="D128" s="16"/>
      <c r="E128" s="25">
        <f t="shared" si="8"/>
        <v>3.2408786490558484E-06</v>
      </c>
      <c r="F128" s="26">
        <f t="shared" si="7"/>
        <v>11.667163136601054</v>
      </c>
      <c r="G128" s="15">
        <f t="shared" si="9"/>
        <v>0.32222222222222224</v>
      </c>
      <c r="K128" s="1">
        <v>4.72507311098667</v>
      </c>
    </row>
    <row r="129" spans="1:11" ht="12">
      <c r="A129" s="12">
        <v>1170</v>
      </c>
      <c r="B129" s="19">
        <v>2.26519069372314E-05</v>
      </c>
      <c r="C129" s="16"/>
      <c r="D129" s="16"/>
      <c r="E129" s="25">
        <f t="shared" si="8"/>
        <v>3.239473975225334E-06</v>
      </c>
      <c r="F129" s="26">
        <f t="shared" si="7"/>
        <v>11.662106310811202</v>
      </c>
      <c r="G129" s="15">
        <f t="shared" si="9"/>
        <v>0.325</v>
      </c>
      <c r="K129" s="1">
        <v>4.704853815972039</v>
      </c>
    </row>
    <row r="130" spans="1:11" ht="12">
      <c r="A130" s="12">
        <v>1180</v>
      </c>
      <c r="B130" s="19">
        <v>2.266166460262948E-05</v>
      </c>
      <c r="C130" s="16"/>
      <c r="D130" s="16"/>
      <c r="E130" s="25">
        <f t="shared" si="8"/>
        <v>3.2381092329385277E-06</v>
      </c>
      <c r="F130" s="26">
        <f t="shared" si="7"/>
        <v>11.6571932385787</v>
      </c>
      <c r="G130" s="15">
        <f t="shared" si="9"/>
        <v>0.3277777777777778</v>
      </c>
      <c r="K130" s="1">
        <v>4.684891883320421</v>
      </c>
    </row>
    <row r="131" spans="1:11" ht="12">
      <c r="A131" s="12">
        <v>1190</v>
      </c>
      <c r="B131" s="19">
        <v>2.2671153212545146E-05</v>
      </c>
      <c r="C131" s="16"/>
      <c r="D131" s="16"/>
      <c r="E131" s="25">
        <f t="shared" si="8"/>
        <v>3.236783224038848E-06</v>
      </c>
      <c r="F131" s="26">
        <f t="shared" si="7"/>
        <v>11.652419606539853</v>
      </c>
      <c r="G131" s="15">
        <f t="shared" si="9"/>
        <v>0.33055555555555555</v>
      </c>
      <c r="K131" s="1">
        <v>4.665181899205136</v>
      </c>
    </row>
    <row r="132" spans="1:11" ht="12">
      <c r="A132" s="12">
        <v>1200</v>
      </c>
      <c r="B132" s="19">
        <v>2.2680380397136736E-05</v>
      </c>
      <c r="C132" s="16"/>
      <c r="D132" s="16"/>
      <c r="E132" s="25">
        <f t="shared" si="8"/>
        <v>3.235494789777655E-06</v>
      </c>
      <c r="F132" s="26">
        <f t="shared" si="7"/>
        <v>11.647781243199558</v>
      </c>
      <c r="G132" s="15">
        <f t="shared" si="9"/>
        <v>0.3333333333333333</v>
      </c>
      <c r="K132" s="1">
        <v>4.645718607907552</v>
      </c>
    </row>
    <row r="133" spans="1:11" ht="12">
      <c r="A133" s="12">
        <v>1210</v>
      </c>
      <c r="B133" s="19">
        <v>2.268935355862939E-05</v>
      </c>
      <c r="C133" s="16"/>
      <c r="D133" s="16"/>
      <c r="E133" s="25">
        <f t="shared" si="8"/>
        <v>3.234242809329648E-06</v>
      </c>
      <c r="F133" s="26">
        <f t="shared" si="7"/>
        <v>11.643274113586733</v>
      </c>
      <c r="G133" s="15">
        <f t="shared" si="9"/>
        <v>0.33611111111111114</v>
      </c>
      <c r="K133" s="1">
        <v>4.626496905929443</v>
      </c>
    </row>
    <row r="134" spans="1:11" ht="12">
      <c r="A134" s="12">
        <v>1220</v>
      </c>
      <c r="B134" s="19">
        <v>2.2698079878756748E-05</v>
      </c>
      <c r="C134" s="16"/>
      <c r="D134" s="16"/>
      <c r="E134" s="25">
        <f t="shared" si="8"/>
        <v>3.233026198374288E-06</v>
      </c>
      <c r="F134" s="26">
        <f t="shared" si="7"/>
        <v>11.638894314147436</v>
      </c>
      <c r="G134" s="15">
        <f t="shared" si="9"/>
        <v>0.3388888888888889</v>
      </c>
      <c r="K134" s="1">
        <v>4.607511836371125</v>
      </c>
    </row>
    <row r="135" spans="1:11" ht="12">
      <c r="A135" s="12">
        <v>1230</v>
      </c>
      <c r="B135" s="19">
        <v>2.270656632592534E-05</v>
      </c>
      <c r="C135" s="16"/>
      <c r="D135" s="16"/>
      <c r="E135" s="25">
        <f t="shared" si="8"/>
        <v>3.231843907739739E-06</v>
      </c>
      <c r="F135" s="26">
        <f t="shared" si="7"/>
        <v>11.634638067863062</v>
      </c>
      <c r="G135" s="15">
        <f t="shared" si="9"/>
        <v>0.3416666666666667</v>
      </c>
      <c r="K135" s="1">
        <v>4.5887585835613</v>
      </c>
    </row>
    <row r="136" spans="1:11" ht="12">
      <c r="A136" s="12">
        <v>1240</v>
      </c>
      <c r="B136" s="19">
        <v>2.2714819662113647E-05</v>
      </c>
      <c r="C136" s="16"/>
      <c r="D136" s="16"/>
      <c r="E136" s="25">
        <f t="shared" si="8"/>
        <v>3.230694922106125E-06</v>
      </c>
      <c r="F136" s="26">
        <f t="shared" si="7"/>
        <v>11.63050171958205</v>
      </c>
      <c r="G136" s="15">
        <f t="shared" si="9"/>
        <v>0.34444444444444444</v>
      </c>
      <c r="K136" s="1">
        <v>4.570232467925387</v>
      </c>
    </row>
    <row r="137" spans="1:11" ht="12">
      <c r="A137" s="12">
        <v>1250</v>
      </c>
      <c r="B137" s="19">
        <v>2.2722846449517534E-05</v>
      </c>
      <c r="C137" s="16"/>
      <c r="D137" s="16"/>
      <c r="E137" s="25">
        <f t="shared" si="8"/>
        <v>3.2295782587650085E-06</v>
      </c>
      <c r="F137" s="26">
        <f t="shared" si="7"/>
        <v>11.62648173155403</v>
      </c>
      <c r="G137" s="15">
        <f t="shared" si="9"/>
        <v>0.3472222222222222</v>
      </c>
      <c r="K137" s="1">
        <v>4.551928941079931</v>
      </c>
    </row>
    <row r="138" spans="1:11" ht="12">
      <c r="A138" s="12">
        <v>1260</v>
      </c>
      <c r="B138" s="19">
        <v>2.2730653056952968E-05</v>
      </c>
      <c r="C138" s="16"/>
      <c r="D138" s="16"/>
      <c r="E138" s="25">
        <f t="shared" si="8"/>
        <v>3.228492966432228E-06</v>
      </c>
      <c r="F138" s="26">
        <f t="shared" si="7"/>
        <v>11.62257467915602</v>
      </c>
      <c r="G138" s="15">
        <f t="shared" si="9"/>
        <v>0.35</v>
      </c>
      <c r="K138" s="1">
        <v>4.533843581141403</v>
      </c>
    </row>
    <row r="139" spans="1:11" ht="12">
      <c r="A139" s="12">
        <v>1270</v>
      </c>
      <c r="B139" s="19">
        <v>2.2738245666026403E-05</v>
      </c>
      <c r="C139" s="16"/>
      <c r="D139" s="16"/>
      <c r="E139" s="25">
        <f t="shared" si="8"/>
        <v>3.227438124111394E-06</v>
      </c>
      <c r="F139" s="26">
        <f t="shared" si="7"/>
        <v>11.61877724680102</v>
      </c>
      <c r="G139" s="15">
        <f t="shared" si="9"/>
        <v>0.3527777777777778</v>
      </c>
      <c r="K139" s="1">
        <v>4.515972088238433</v>
      </c>
    </row>
    <row r="140" spans="1:11" ht="12">
      <c r="A140" s="12">
        <v>1280</v>
      </c>
      <c r="B140" s="19">
        <v>2.2745630277082688E-05</v>
      </c>
      <c r="C140" s="16"/>
      <c r="D140" s="16"/>
      <c r="E140" s="25">
        <f t="shared" si="8"/>
        <v>3.2264128400054914E-06</v>
      </c>
      <c r="F140" s="26">
        <f t="shared" si="7"/>
        <v>11.61508622401977</v>
      </c>
      <c r="G140" s="15">
        <f t="shared" si="9"/>
        <v>0.35555555555555557</v>
      </c>
      <c r="K140" s="1">
        <v>4.498310280217083</v>
      </c>
    </row>
    <row r="141" spans="1:11" ht="12">
      <c r="A141" s="12">
        <v>1290</v>
      </c>
      <c r="B141" s="19">
        <v>2.2752812714939958E-05</v>
      </c>
      <c r="C141" s="16"/>
      <c r="D141" s="16"/>
      <c r="E141" s="25">
        <f t="shared" si="8"/>
        <v>3.225416250474181E-06</v>
      </c>
      <c r="F141" s="26">
        <f aca="true" t="shared" si="10" ref="F141:F156">1000*E141*3600</f>
        <v>11.611498501707052</v>
      </c>
      <c r="G141" s="15">
        <f t="shared" si="9"/>
        <v>0.35833333333333334</v>
      </c>
      <c r="K141" s="1">
        <v>4.480854088529474</v>
      </c>
    </row>
    <row r="142" spans="1:11" ht="12">
      <c r="A142" s="12">
        <v>1300</v>
      </c>
      <c r="B142" s="19">
        <v>2.2759798634420318E-05</v>
      </c>
      <c r="C142" s="16"/>
      <c r="D142" s="16"/>
      <c r="E142" s="25">
        <f t="shared" si="8"/>
        <v>3.2244475190345578E-06</v>
      </c>
      <c r="F142" s="26">
        <f t="shared" si="10"/>
        <v>11.608011068524407</v>
      </c>
      <c r="G142" s="15">
        <f t="shared" si="9"/>
        <v>0.3611111111111111</v>
      </c>
      <c r="K142" s="1">
        <v>4.463599554296552</v>
      </c>
    </row>
    <row r="143" spans="1:11" ht="12">
      <c r="A143" s="12">
        <v>1310</v>
      </c>
      <c r="B143" s="19">
        <v>2.2766593525684884E-05</v>
      </c>
      <c r="C143" s="16"/>
      <c r="D143" s="16"/>
      <c r="E143" s="25">
        <f t="shared" si="8"/>
        <v>3.2235058354032197E-06</v>
      </c>
      <c r="F143" s="26">
        <f t="shared" si="10"/>
        <v>11.60462100745159</v>
      </c>
      <c r="G143" s="15">
        <f t="shared" si="9"/>
        <v>0.3638888888888889</v>
      </c>
      <c r="K143" s="1">
        <v>4.4465428245363565</v>
      </c>
    </row>
    <row r="144" spans="1:11" ht="12">
      <c r="A144" s="12">
        <v>1320</v>
      </c>
      <c r="B144" s="19">
        <v>2.277320271938116E-05</v>
      </c>
      <c r="C144" s="16"/>
      <c r="D144" s="16"/>
      <c r="E144" s="25">
        <f t="shared" si="8"/>
        <v>3.2225904145776397E-06</v>
      </c>
      <c r="F144" s="26">
        <f t="shared" si="10"/>
        <v>11.601325492479502</v>
      </c>
      <c r="G144" s="15">
        <f t="shared" si="9"/>
        <v>0.36666666666666664</v>
      </c>
      <c r="K144" s="1">
        <v>4.429680148549637</v>
      </c>
    </row>
    <row r="145" spans="1:11" ht="12">
      <c r="A145" s="12">
        <v>1330</v>
      </c>
      <c r="B145" s="19">
        <v>2.2779631391610517E-05</v>
      </c>
      <c r="C145" s="16"/>
      <c r="D145" s="16"/>
      <c r="E145" s="25">
        <f t="shared" si="8"/>
        <v>3.2217004959549485E-06</v>
      </c>
      <c r="F145" s="26">
        <f t="shared" si="10"/>
        <v>11.598121785437815</v>
      </c>
      <c r="G145" s="15">
        <f t="shared" si="9"/>
        <v>0.36944444444444446</v>
      </c>
      <c r="K145" s="1">
        <v>4.413007874455104</v>
      </c>
    </row>
    <row r="146" spans="1:11" ht="12">
      <c r="A146" s="12">
        <v>1340</v>
      </c>
      <c r="B146" s="19">
        <v>2.2785884568722936E-05</v>
      </c>
      <c r="C146" s="16"/>
      <c r="D146" s="16"/>
      <c r="E146" s="25">
        <f t="shared" si="8"/>
        <v>3.2208353424863344E-06</v>
      </c>
      <c r="F146" s="26">
        <f t="shared" si="10"/>
        <v>11.595007232950804</v>
      </c>
      <c r="G146" s="15">
        <f t="shared" si="9"/>
        <v>0.37222222222222223</v>
      </c>
      <c r="K146" s="1">
        <v>4.396522445867058</v>
      </c>
    </row>
    <row r="147" spans="1:11" ht="12">
      <c r="A147" s="12">
        <v>1350</v>
      </c>
      <c r="B147" s="19">
        <v>2.2791967131946145E-05</v>
      </c>
      <c r="C147" s="16"/>
      <c r="D147" s="16"/>
      <c r="E147" s="25">
        <f t="shared" si="8"/>
        <v>3.219994239865365E-06</v>
      </c>
      <c r="F147" s="26">
        <f t="shared" si="10"/>
        <v>11.591979263515313</v>
      </c>
      <c r="G147" s="15">
        <f t="shared" si="9"/>
        <v>0.375</v>
      </c>
      <c r="K147" s="1">
        <v>4.380220398708532</v>
      </c>
    </row>
    <row r="148" spans="1:11" ht="12">
      <c r="A148" s="12">
        <v>1360</v>
      </c>
      <c r="B148" s="19">
        <v>2.2797883821855605E-05</v>
      </c>
      <c r="C148" s="16"/>
      <c r="D148" s="16"/>
      <c r="E148" s="25">
        <f t="shared" si="8"/>
        <v>3.219176495748637E-06</v>
      </c>
      <c r="F148" s="26">
        <f t="shared" si="10"/>
        <v>11.589035384695093</v>
      </c>
      <c r="G148" s="15">
        <f t="shared" si="9"/>
        <v>0.37777777777777777</v>
      </c>
      <c r="K148" s="1">
        <v>4.364098358153464</v>
      </c>
    </row>
    <row r="149" spans="1:11" ht="12">
      <c r="A149" s="12">
        <v>1370</v>
      </c>
      <c r="B149" s="19">
        <v>2.2803639242691788E-05</v>
      </c>
      <c r="C149" s="16"/>
      <c r="D149" s="16"/>
      <c r="E149" s="25">
        <f t="shared" si="8"/>
        <v>3.21838143900724E-06</v>
      </c>
      <c r="F149" s="26">
        <f t="shared" si="10"/>
        <v>11.586173180426064</v>
      </c>
      <c r="G149" s="15">
        <f t="shared" si="9"/>
        <v>0.38055555555555554</v>
      </c>
      <c r="K149" s="1">
        <v>4.348153035691759</v>
      </c>
    </row>
    <row r="150" spans="1:11" ht="12">
      <c r="A150" s="12">
        <v>1380</v>
      </c>
      <c r="B150" s="19">
        <v>2.2809237866530653E-05</v>
      </c>
      <c r="C150" s="16"/>
      <c r="D150" s="16"/>
      <c r="E150" s="25">
        <f t="shared" si="8"/>
        <v>3.2176084190076094E-06</v>
      </c>
      <c r="F150" s="26">
        <f t="shared" si="10"/>
        <v>11.583390308427393</v>
      </c>
      <c r="G150" s="15">
        <f t="shared" si="9"/>
        <v>0.38333333333333336</v>
      </c>
      <c r="K150" s="1">
        <v>4.332381226311468</v>
      </c>
    </row>
    <row r="151" spans="1:11" ht="12">
      <c r="A151" s="12">
        <v>1390</v>
      </c>
      <c r="B151" s="19">
        <v>2.2814684037313167E-05</v>
      </c>
      <c r="C151" s="16"/>
      <c r="D151" s="16"/>
      <c r="E151" s="25">
        <f t="shared" si="8"/>
        <v>3.2168568049204047E-06</v>
      </c>
      <c r="F151" s="26">
        <f t="shared" si="10"/>
        <v>11.580684497713458</v>
      </c>
      <c r="G151" s="15">
        <f t="shared" si="9"/>
        <v>0.3861111111111111</v>
      </c>
      <c r="K151" s="1">
        <v>4.316779805792586</v>
      </c>
    </row>
    <row r="152" spans="1:11" ht="12">
      <c r="A152" s="12">
        <v>1400</v>
      </c>
      <c r="B152" s="19">
        <v>2.2819981974739278E-05</v>
      </c>
      <c r="C152" s="16"/>
      <c r="D152" s="16"/>
      <c r="E152" s="25">
        <f t="shared" si="8"/>
        <v>3.2161259850561487E-06</v>
      </c>
      <c r="F152" s="26">
        <f t="shared" si="10"/>
        <v>11.578053546202137</v>
      </c>
      <c r="G152" s="15">
        <f t="shared" si="9"/>
        <v>0.3888888888888889</v>
      </c>
      <c r="K152" s="1">
        <v>4.3013457281072744</v>
      </c>
    </row>
    <row r="153" spans="1:11" ht="12">
      <c r="A153" s="12">
        <v>1410</v>
      </c>
      <c r="B153" s="19">
        <v>2.282513577803156E-05</v>
      </c>
      <c r="C153" s="16"/>
      <c r="D153" s="16"/>
      <c r="E153" s="25">
        <f t="shared" si="8"/>
        <v>3.2154153662264058E-06</v>
      </c>
      <c r="F153" s="26">
        <f t="shared" si="10"/>
        <v>11.57549531841506</v>
      </c>
      <c r="G153" s="15">
        <f t="shared" si="9"/>
        <v>0.39166666666666666</v>
      </c>
      <c r="K153" s="1">
        <v>4.2860760229216135</v>
      </c>
    </row>
    <row r="154" spans="1:11" ht="12">
      <c r="A154" s="12">
        <v>1420</v>
      </c>
      <c r="B154" s="19">
        <v>2.2830149429573627E-05</v>
      </c>
      <c r="C154" s="16"/>
      <c r="D154" s="16"/>
      <c r="E154" s="25">
        <f t="shared" si="8"/>
        <v>3.2147243731293437E-06</v>
      </c>
      <c r="F154" s="26">
        <f t="shared" si="10"/>
        <v>11.573007743265638</v>
      </c>
      <c r="G154" s="15">
        <f t="shared" si="9"/>
        <v>0.39444444444444443</v>
      </c>
      <c r="K154" s="1">
        <v>4.270967793194225</v>
      </c>
    </row>
    <row r="155" spans="1:11" ht="12">
      <c r="A155" s="12">
        <v>1430</v>
      </c>
      <c r="B155" s="19">
        <v>2.2835026798427925E-05</v>
      </c>
      <c r="C155" s="16"/>
      <c r="D155" s="16"/>
      <c r="E155" s="25">
        <f t="shared" si="8"/>
        <v>3.214052447758608E-06</v>
      </c>
      <c r="F155" s="26">
        <f t="shared" si="10"/>
        <v>11.570588811930989</v>
      </c>
      <c r="G155" s="15">
        <f t="shared" si="9"/>
        <v>0.3972222222222222</v>
      </c>
      <c r="K155" s="1">
        <v>4.256018212867352</v>
      </c>
    </row>
    <row r="156" spans="1:11" ht="12">
      <c r="A156" s="12">
        <v>1440</v>
      </c>
      <c r="B156" s="19">
        <v>2.2839771643737595E-05</v>
      </c>
      <c r="C156" s="16"/>
      <c r="D156" s="16"/>
      <c r="E156" s="25">
        <f t="shared" si="8"/>
        <v>3.2133990488344646E-06</v>
      </c>
      <c r="F156" s="26">
        <f t="shared" si="10"/>
        <v>11.568236575804073</v>
      </c>
      <c r="G156" s="15">
        <f t="shared" si="9"/>
        <v>0.4</v>
      </c>
      <c r="K156" s="1">
        <v>4.241224524646223</v>
      </c>
    </row>
    <row r="157" spans="1:6" ht="12">
      <c r="A157" s="12">
        <v>1450</v>
      </c>
      <c r="B157" s="19">
        <v>2.284438761801669E-05</v>
      </c>
      <c r="C157" s="16"/>
      <c r="D157" s="16"/>
      <c r="E157" s="22"/>
      <c r="F157" s="12"/>
    </row>
    <row r="158" spans="1:6" ht="12">
      <c r="A158" s="12"/>
      <c r="B158" s="16"/>
      <c r="C158" s="16"/>
      <c r="D158" s="16"/>
      <c r="F158" s="12"/>
    </row>
    <row r="159" spans="2:6" ht="12">
      <c r="B159" s="16"/>
      <c r="C159" s="16"/>
      <c r="D159" s="16"/>
      <c r="F159" s="12"/>
    </row>
    <row r="160" spans="2:6" ht="12">
      <c r="B160" s="16"/>
      <c r="C160" s="16"/>
      <c r="D160" s="16"/>
      <c r="F160" s="12"/>
    </row>
    <row r="161" spans="2:6" ht="12">
      <c r="B161" s="16"/>
      <c r="C161" s="16"/>
      <c r="D161" s="16"/>
      <c r="F161" s="12"/>
    </row>
    <row r="162" spans="2:6" ht="12">
      <c r="B162" s="16"/>
      <c r="C162" s="16"/>
      <c r="D162" s="16"/>
      <c r="F162" s="12"/>
    </row>
    <row r="163" spans="2:6" ht="12">
      <c r="B163" s="16"/>
      <c r="C163" s="16"/>
      <c r="D163" s="16"/>
      <c r="F163" s="12"/>
    </row>
    <row r="164" spans="2:6" ht="12">
      <c r="B164" s="16"/>
      <c r="C164" s="16"/>
      <c r="D164" s="16"/>
      <c r="F164" s="12"/>
    </row>
    <row r="165" spans="2:6" ht="12">
      <c r="B165" s="16"/>
      <c r="C165" s="16"/>
      <c r="D165" s="16"/>
      <c r="F165" s="12"/>
    </row>
    <row r="166" spans="2:6" ht="12">
      <c r="B166" s="16"/>
      <c r="C166" s="16"/>
      <c r="D166" s="16"/>
      <c r="F166" s="12"/>
    </row>
    <row r="167" spans="2:6" ht="12">
      <c r="B167" s="16"/>
      <c r="C167" s="16"/>
      <c r="D167" s="16"/>
      <c r="F167" s="12"/>
    </row>
    <row r="168" spans="2:6" ht="12">
      <c r="B168" s="16"/>
      <c r="C168" s="16"/>
      <c r="D168" s="16"/>
      <c r="F168" s="12"/>
    </row>
    <row r="169" spans="2:6" ht="12">
      <c r="B169" s="16"/>
      <c r="C169" s="16"/>
      <c r="D169" s="16"/>
      <c r="F169" s="12"/>
    </row>
    <row r="170" spans="2:6" ht="12">
      <c r="B170" s="16"/>
      <c r="C170" s="16"/>
      <c r="D170" s="16"/>
      <c r="F170" s="12"/>
    </row>
    <row r="171" spans="2:6" ht="12">
      <c r="B171" s="16"/>
      <c r="C171" s="16"/>
      <c r="D171" s="16"/>
      <c r="F171" s="12"/>
    </row>
    <row r="172" spans="2:6" ht="12">
      <c r="B172" s="16"/>
      <c r="C172" s="16"/>
      <c r="D172" s="16"/>
      <c r="F172" s="12"/>
    </row>
    <row r="173" spans="2:6" ht="12">
      <c r="B173" s="16"/>
      <c r="C173" s="16"/>
      <c r="D173" s="16"/>
      <c r="F173" s="12"/>
    </row>
    <row r="174" ht="12">
      <c r="F174" s="12"/>
    </row>
    <row r="175" ht="12">
      <c r="F175" s="12"/>
    </row>
    <row r="176" ht="12">
      <c r="F176" s="12"/>
    </row>
    <row r="177" ht="12">
      <c r="F177" s="12"/>
    </row>
    <row r="178" ht="12">
      <c r="F178" s="12"/>
    </row>
    <row r="179" ht="12">
      <c r="F179" s="12"/>
    </row>
    <row r="180" ht="12">
      <c r="F180" s="12"/>
    </row>
    <row r="181" ht="12">
      <c r="F181" s="12"/>
    </row>
  </sheetData>
  <sheetProtection/>
  <printOptions/>
  <pageMargins left="0.75" right="0.75" top="1" bottom="1" header="0.512" footer="0.51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itolab04</cp:lastModifiedBy>
  <dcterms:created xsi:type="dcterms:W3CDTF">2004-11-30T07:49:30Z</dcterms:created>
  <dcterms:modified xsi:type="dcterms:W3CDTF">2014-10-02T08:51:25Z</dcterms:modified>
  <cp:category/>
  <cp:version/>
  <cp:contentType/>
  <cp:contentStatus/>
</cp:coreProperties>
</file>